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jb_000\Desktop\"/>
    </mc:Choice>
  </mc:AlternateContent>
  <xr:revisionPtr revIDLastSave="0" documentId="8_{B66D1821-9F33-4829-9E47-C4F30B527957}" xr6:coauthVersionLast="45" xr6:coauthVersionMax="45" xr10:uidLastSave="{00000000-0000-0000-0000-000000000000}"/>
  <bookViews>
    <workbookView xWindow="-108" yWindow="-108" windowWidth="23256" windowHeight="12576" xr2:uid="{35EC2D0D-96EE-459D-8C76-42E2D1C03374}"/>
  </bookViews>
  <sheets>
    <sheet name="Data table" sheetId="1" r:id="rId1"/>
    <sheet name="Graphs" sheetId="2" r:id="rId2"/>
    <sheet name="Graphs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1" l="1"/>
  <c r="G24" i="1"/>
  <c r="I24" i="1" s="1"/>
  <c r="G23" i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I16" i="1"/>
  <c r="J16" i="1" s="1"/>
  <c r="D24" i="1"/>
  <c r="C24" i="1"/>
  <c r="C23" i="1"/>
  <c r="A24" i="1"/>
  <c r="C16" i="1"/>
  <c r="A23" i="1"/>
  <c r="A22" i="1"/>
  <c r="C22" i="1" s="1"/>
  <c r="A21" i="1"/>
  <c r="C21" i="1" s="1"/>
  <c r="A20" i="1"/>
  <c r="C20" i="1" s="1"/>
  <c r="A19" i="1"/>
  <c r="C19" i="1" s="1"/>
  <c r="A18" i="1"/>
  <c r="C18" i="1" s="1"/>
  <c r="A17" i="1"/>
  <c r="C17" i="1" s="1"/>
  <c r="I3" i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I4" i="1" s="1"/>
  <c r="J3" i="1"/>
  <c r="C3" i="1"/>
  <c r="D8" i="1" s="1"/>
  <c r="A5" i="1"/>
  <c r="C5" i="1" s="1"/>
  <c r="A6" i="1"/>
  <c r="C6" i="1" s="1"/>
  <c r="A7" i="1"/>
  <c r="C7" i="1" s="1"/>
  <c r="A8" i="1"/>
  <c r="C8" i="1" s="1"/>
  <c r="A9" i="1"/>
  <c r="C9" i="1" s="1"/>
  <c r="A10" i="1"/>
  <c r="C10" i="1" s="1"/>
  <c r="A4" i="1"/>
  <c r="C4" i="1" s="1"/>
  <c r="J24" i="1" l="1"/>
  <c r="J20" i="1"/>
  <c r="J18" i="1"/>
  <c r="J22" i="1"/>
  <c r="J23" i="1"/>
  <c r="J19" i="1"/>
  <c r="J17" i="1"/>
  <c r="J21" i="1"/>
  <c r="D7" i="1"/>
  <c r="D5" i="1"/>
  <c r="D6" i="1"/>
  <c r="D10" i="1"/>
  <c r="D9" i="1"/>
  <c r="D3" i="1"/>
  <c r="D20" i="1"/>
  <c r="D23" i="1"/>
  <c r="D16" i="1"/>
  <c r="D17" i="1"/>
  <c r="D21" i="1"/>
  <c r="D18" i="1"/>
  <c r="D22" i="1"/>
  <c r="D19" i="1"/>
  <c r="J10" i="1"/>
  <c r="J7" i="1"/>
  <c r="J5" i="1"/>
  <c r="J9" i="1"/>
  <c r="J4" i="1"/>
  <c r="J8" i="1"/>
  <c r="J6" i="1"/>
  <c r="D4" i="1"/>
</calcChain>
</file>

<file path=xl/sharedStrings.xml><?xml version="1.0" encoding="utf-8"?>
<sst xmlns="http://schemas.openxmlformats.org/spreadsheetml/2006/main" count="24" uniqueCount="9">
  <si>
    <t>Vi</t>
  </si>
  <si>
    <t>Vf</t>
  </si>
  <si>
    <t>vol. added</t>
  </si>
  <si>
    <t xml:space="preserve">vol. total </t>
  </si>
  <si>
    <t>PH</t>
  </si>
  <si>
    <t>Buffer 3B</t>
  </si>
  <si>
    <t>Buffer 3A</t>
  </si>
  <si>
    <t>Buffer 2A</t>
  </si>
  <si>
    <t>Buffer 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</si>
</sst>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2" fontId="0" fillId="3" borderId="1" xfId="0" applyNumberFormat="1" applyFill="1" applyBorder="1"/>
    <xf numFmtId="0" fontId="0" fillId="3" borderId="2" xfId="0" applyFill="1" applyBorder="1"/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Buffer 3B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'Data table'!$E$2</c:f>
              <c:strCache>
                <c:ptCount val="1"/>
                <c:pt idx="0">
                  <c:v>PH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'Data table'!$D$3:$D$10</c:f>
              <c:numCache>
                <c:formatCode>General</c:formatCode>
                <c:ptCount val="8"/>
                <c:pt idx="0">
                  <c:v>0.55000000000000004</c:v>
                </c:pt>
                <c:pt idx="1">
                  <c:v>1.03</c:v>
                </c:pt>
                <c:pt idx="2">
                  <c:v>1.48</c:v>
                </c:pt>
                <c:pt idx="3">
                  <c:v>2.04</c:v>
                </c:pt>
                <c:pt idx="4">
                  <c:v>2.4900000000000002</c:v>
                </c:pt>
                <c:pt idx="5" formatCode="0.00">
                  <c:v>2.99</c:v>
                </c:pt>
                <c:pt idx="6" formatCode="0.00">
                  <c:v>3.52</c:v>
                </c:pt>
                <c:pt idx="7" formatCode="0.00">
                  <c:v>3.99</c:v>
                </c:pt>
              </c:numCache>
            </c:numRef>
          </c:xVal>
          <c:yVal>
            <c:numRef>
              <c:f>'Data table'!$E$3:$E$10</c:f>
              <c:numCache>
                <c:formatCode>General</c:formatCode>
                <c:ptCount val="8"/>
                <c:pt idx="0">
                  <c:v>4.88</c:v>
                </c:pt>
                <c:pt idx="1">
                  <c:v>5.14</c:v>
                </c:pt>
                <c:pt idx="2">
                  <c:v>5.58</c:v>
                </c:pt>
                <c:pt idx="3">
                  <c:v>10.050000000000001</c:v>
                </c:pt>
                <c:pt idx="4">
                  <c:v>10.65</c:v>
                </c:pt>
                <c:pt idx="5">
                  <c:v>10.93</c:v>
                </c:pt>
                <c:pt idx="6">
                  <c:v>11.09</c:v>
                </c:pt>
                <c:pt idx="7">
                  <c:v>11.19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88F-4A3D-9387-0A846A77F41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1602712"/>
        <c:axId val="451600088"/>
      </c:scatterChart>
      <c:valAx>
        <c:axId val="451602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</a:t>
                </a:r>
                <a:r>
                  <a:rPr lang="en-US" baseline="0"/>
                  <a:t> vol.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600088"/>
        <c:crosses val="autoZero"/>
        <c:crossBetween val="midCat"/>
      </c:valAx>
      <c:valAx>
        <c:axId val="451600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6027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Buffer 2A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'Data table'!$E$15</c:f>
              <c:strCache>
                <c:ptCount val="1"/>
                <c:pt idx="0">
                  <c:v>PH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'Data table'!$D$16:$D$24</c:f>
              <c:numCache>
                <c:formatCode>General</c:formatCode>
                <c:ptCount val="9"/>
                <c:pt idx="0">
                  <c:v>0.99</c:v>
                </c:pt>
                <c:pt idx="1">
                  <c:v>1.9799999999999998</c:v>
                </c:pt>
                <c:pt idx="2">
                  <c:v>3.01</c:v>
                </c:pt>
                <c:pt idx="3">
                  <c:v>5.0199999999999996</c:v>
                </c:pt>
                <c:pt idx="4">
                  <c:v>9.9899999999999984</c:v>
                </c:pt>
                <c:pt idx="5" formatCode="0.00">
                  <c:v>14.959999999999999</c:v>
                </c:pt>
                <c:pt idx="6" formatCode="0.00">
                  <c:v>20</c:v>
                </c:pt>
                <c:pt idx="7" formatCode="0.00">
                  <c:v>25.02</c:v>
                </c:pt>
                <c:pt idx="8" formatCode="0.00">
                  <c:v>29</c:v>
                </c:pt>
              </c:numCache>
            </c:numRef>
          </c:xVal>
          <c:yVal>
            <c:numRef>
              <c:f>'Data table'!$E$16:$E$24</c:f>
              <c:numCache>
                <c:formatCode>General</c:formatCode>
                <c:ptCount val="9"/>
                <c:pt idx="0">
                  <c:v>5.31</c:v>
                </c:pt>
                <c:pt idx="1">
                  <c:v>5.44</c:v>
                </c:pt>
                <c:pt idx="2">
                  <c:v>5.55</c:v>
                </c:pt>
                <c:pt idx="3">
                  <c:v>5.87</c:v>
                </c:pt>
                <c:pt idx="4">
                  <c:v>11.25</c:v>
                </c:pt>
                <c:pt idx="5">
                  <c:v>11.61</c:v>
                </c:pt>
                <c:pt idx="6">
                  <c:v>11.79</c:v>
                </c:pt>
                <c:pt idx="7">
                  <c:v>11.89</c:v>
                </c:pt>
                <c:pt idx="8">
                  <c:v>11.97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C1-470F-B2E4-FC3D1AD8FCE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86271080"/>
        <c:axId val="586273376"/>
      </c:scatterChart>
      <c:valAx>
        <c:axId val="586271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</a:t>
                </a:r>
                <a:r>
                  <a:rPr lang="en-US" baseline="0"/>
                  <a:t> Vol.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273376"/>
        <c:crosses val="autoZero"/>
        <c:crossBetween val="midCat"/>
      </c:valAx>
      <c:valAx>
        <c:axId val="58627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271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Buffer</a:t>
            </a:r>
            <a:r>
              <a:rPr lang="en-US" baseline="0"/>
              <a:t> 3A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'Data table'!$K$2</c:f>
              <c:strCache>
                <c:ptCount val="1"/>
                <c:pt idx="0">
                  <c:v>PH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'Data table'!$J$3:$J$10</c:f>
              <c:numCache>
                <c:formatCode>General</c:formatCode>
                <c:ptCount val="8"/>
                <c:pt idx="0">
                  <c:v>0.54000000000000015</c:v>
                </c:pt>
                <c:pt idx="1">
                  <c:v>1.1099999999999999</c:v>
                </c:pt>
                <c:pt idx="2">
                  <c:v>1.5699999999999998</c:v>
                </c:pt>
                <c:pt idx="3">
                  <c:v>2.08</c:v>
                </c:pt>
                <c:pt idx="4">
                  <c:v>2.58</c:v>
                </c:pt>
                <c:pt idx="5" formatCode="0.00">
                  <c:v>3.1</c:v>
                </c:pt>
                <c:pt idx="6" formatCode="0.00">
                  <c:v>3.6100000000000003</c:v>
                </c:pt>
                <c:pt idx="7" formatCode="0.00">
                  <c:v>4.0999999999999996</c:v>
                </c:pt>
              </c:numCache>
            </c:numRef>
          </c:xVal>
          <c:yVal>
            <c:numRef>
              <c:f>'Data table'!$K$3:$K$10</c:f>
              <c:numCache>
                <c:formatCode>General</c:formatCode>
                <c:ptCount val="8"/>
                <c:pt idx="0">
                  <c:v>4.68</c:v>
                </c:pt>
                <c:pt idx="1">
                  <c:v>4.41</c:v>
                </c:pt>
                <c:pt idx="2">
                  <c:v>4.18</c:v>
                </c:pt>
                <c:pt idx="3">
                  <c:v>3.88</c:v>
                </c:pt>
                <c:pt idx="4">
                  <c:v>3.51</c:v>
                </c:pt>
                <c:pt idx="5">
                  <c:v>3.18</c:v>
                </c:pt>
                <c:pt idx="6">
                  <c:v>2.99</c:v>
                </c:pt>
                <c:pt idx="7">
                  <c:v>2.85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DE-4687-B39C-1BE456E819A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71876224"/>
        <c:axId val="458727376"/>
      </c:scatterChart>
      <c:valAx>
        <c:axId val="57187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</a:t>
                </a:r>
                <a:r>
                  <a:rPr lang="en-US" baseline="0"/>
                  <a:t> vol.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27376"/>
        <c:crosses val="autoZero"/>
        <c:crossBetween val="midCat"/>
      </c:valAx>
      <c:valAx>
        <c:axId val="45872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8762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Buffer 1A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'Data table'!$K$15</c:f>
              <c:strCache>
                <c:ptCount val="1"/>
                <c:pt idx="0">
                  <c:v>PH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'Data table'!$J$16:$J$24</c:f>
              <c:numCache>
                <c:formatCode>0.00</c:formatCode>
                <c:ptCount val="9"/>
                <c:pt idx="0">
                  <c:v>1</c:v>
                </c:pt>
                <c:pt idx="1">
                  <c:v>2</c:v>
                </c:pt>
                <c:pt idx="2" formatCode="General">
                  <c:v>3.02</c:v>
                </c:pt>
                <c:pt idx="3" formatCode="General">
                  <c:v>4.99</c:v>
                </c:pt>
                <c:pt idx="4" formatCode="General">
                  <c:v>10.010000000000002</c:v>
                </c:pt>
                <c:pt idx="5">
                  <c:v>14.99</c:v>
                </c:pt>
                <c:pt idx="6">
                  <c:v>19.990000000000002</c:v>
                </c:pt>
                <c:pt idx="7">
                  <c:v>25.000000000000004</c:v>
                </c:pt>
                <c:pt idx="8">
                  <c:v>28.980000000000004</c:v>
                </c:pt>
              </c:numCache>
            </c:numRef>
          </c:xVal>
          <c:yVal>
            <c:numRef>
              <c:f>'Data table'!$K$16:$K$24</c:f>
              <c:numCache>
                <c:formatCode>General</c:formatCode>
                <c:ptCount val="9"/>
                <c:pt idx="0">
                  <c:v>5</c:v>
                </c:pt>
                <c:pt idx="1">
                  <c:v>4.9400000000000004</c:v>
                </c:pt>
                <c:pt idx="2">
                  <c:v>4.88</c:v>
                </c:pt>
                <c:pt idx="3">
                  <c:v>4.78</c:v>
                </c:pt>
                <c:pt idx="4">
                  <c:v>4.55</c:v>
                </c:pt>
                <c:pt idx="5">
                  <c:v>4.3</c:v>
                </c:pt>
                <c:pt idx="6">
                  <c:v>3.98</c:v>
                </c:pt>
                <c:pt idx="7">
                  <c:v>3.32</c:v>
                </c:pt>
                <c:pt idx="8">
                  <c:v>2.54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3C-4CC8-BDCC-6BB6E480B38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320548960"/>
        <c:axId val="320549616"/>
      </c:scatterChart>
      <c:valAx>
        <c:axId val="320548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</a:t>
                </a:r>
                <a:r>
                  <a:rPr lang="en-US" baseline="0"/>
                  <a:t> Vol.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549616"/>
        <c:crosses val="autoZero"/>
        <c:crossBetween val="midCat"/>
      </c:valAx>
      <c:valAx>
        <c:axId val="32054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0548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160020</xdr:rowOff>
    </xdr:from>
    <xdr:to>
      <xdr:col>8</xdr:col>
      <xdr:colOff>0</xdr:colOff>
      <xdr:row>15</xdr:row>
      <xdr:rowOff>160020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CD14E44F-50EB-4A0D-B86E-711126A1E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312420</xdr:colOff>
      <xdr:row>18</xdr:row>
      <xdr:rowOff>99060</xdr:rowOff>
    </xdr:from>
    <xdr:to>
      <xdr:col>8</xdr:col>
      <xdr:colOff>7620</xdr:colOff>
      <xdr:row>33</xdr:row>
      <xdr:rowOff>99060</xdr:rowOff>
    </xdr:to>
    <xdr:graphicFrame macro="">
      <xdr:nvGraphicFramePr>
        <xdr:cNvPr id="4" name="Chart 8">
          <a:extLst>
            <a:ext uri="{FF2B5EF4-FFF2-40B4-BE49-F238E27FC236}">
              <a16:creationId xmlns:a16="http://schemas.microsoft.com/office/drawing/2014/main" id="{D5136867-9E7A-4A64-A761-747E973F9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7620</xdr:rowOff>
    </xdr:from>
    <xdr:to>
      <xdr:col>8</xdr:col>
      <xdr:colOff>38100</xdr:colOff>
      <xdr:row>16</xdr:row>
      <xdr:rowOff>7620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A1463983-F430-435A-9AE1-E40B5D3DB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335280</xdr:colOff>
      <xdr:row>18</xdr:row>
      <xdr:rowOff>68580</xdr:rowOff>
    </xdr:from>
    <xdr:to>
      <xdr:col>8</xdr:col>
      <xdr:colOff>30480</xdr:colOff>
      <xdr:row>33</xdr:row>
      <xdr:rowOff>68580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B5F0DF9A-8A99-4F8D-95F4-A93B0F93D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3832-03ED-4A82-97CE-D604C4FC7B2D}">
  <dimension ref="A1:K24"/>
  <sheetViews>
    <sheetView tabSelected="1" workbookViewId="0">
      <selection activeCell="R19" sqref="R19"/>
    </sheetView>
  </sheetViews>
  <sheetFormatPr defaultRowHeight="14.4" x14ac:dyDescent="0.3"/>
  <cols>
    <col min="3" max="3" width="10.109375" customWidth="1"/>
    <col min="4" max="4" width="11.109375" customWidth="1"/>
    <col min="9" max="9" width="10.44140625" customWidth="1"/>
    <col min="10" max="10" width="9.77734375" customWidth="1"/>
  </cols>
  <sheetData>
    <row r="1" spans="1:11" x14ac:dyDescent="0.3">
      <c r="A1" s="5" t="s">
        <v>5</v>
      </c>
      <c r="B1" s="6"/>
      <c r="C1" s="6"/>
      <c r="D1" s="6"/>
      <c r="E1" s="6"/>
      <c r="G1" s="5" t="s">
        <v>6</v>
      </c>
      <c r="H1" s="6"/>
      <c r="I1" s="6"/>
      <c r="J1" s="6"/>
      <c r="K1" s="6"/>
    </row>
    <row r="2" spans="1:1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G2" s="1" t="s">
        <v>0</v>
      </c>
      <c r="H2" s="1" t="s">
        <v>1</v>
      </c>
      <c r="I2" s="1" t="s">
        <v>2</v>
      </c>
      <c r="J2" s="1" t="s">
        <v>3</v>
      </c>
      <c r="K2" s="1" t="s">
        <v>4</v>
      </c>
    </row>
    <row r="3" spans="1:11" x14ac:dyDescent="0.3">
      <c r="A3" s="2">
        <v>0.25</v>
      </c>
      <c r="B3" s="2">
        <v>0.8</v>
      </c>
      <c r="C3" s="2">
        <f>B3-A3</f>
        <v>0.55000000000000004</v>
      </c>
      <c r="D3" s="2">
        <f>C3</f>
        <v>0.55000000000000004</v>
      </c>
      <c r="E3" s="2">
        <v>4.88</v>
      </c>
      <c r="G3" s="2">
        <v>0.57999999999999996</v>
      </c>
      <c r="H3" s="2">
        <v>1.1200000000000001</v>
      </c>
      <c r="I3" s="2">
        <f>H3-G3</f>
        <v>0.54000000000000015</v>
      </c>
      <c r="J3" s="2">
        <f>I3</f>
        <v>0.54000000000000015</v>
      </c>
      <c r="K3" s="2">
        <v>4.68</v>
      </c>
    </row>
    <row r="4" spans="1:11" x14ac:dyDescent="0.3">
      <c r="A4" s="3">
        <f>B3</f>
        <v>0.8</v>
      </c>
      <c r="B4" s="2">
        <v>1.28</v>
      </c>
      <c r="C4" s="2">
        <f>B4-A4</f>
        <v>0.48</v>
      </c>
      <c r="D4" s="2">
        <f>SUM(C3,C4)</f>
        <v>1.03</v>
      </c>
      <c r="E4" s="2">
        <v>5.14</v>
      </c>
      <c r="G4" s="2">
        <f>H3</f>
        <v>1.1200000000000001</v>
      </c>
      <c r="H4" s="2">
        <v>1.69</v>
      </c>
      <c r="I4" s="2">
        <f>H4-G4</f>
        <v>0.56999999999999984</v>
      </c>
      <c r="J4" s="2">
        <f>SUM(I3,I4)</f>
        <v>1.1099999999999999</v>
      </c>
      <c r="K4" s="2">
        <v>4.41</v>
      </c>
    </row>
    <row r="5" spans="1:11" x14ac:dyDescent="0.3">
      <c r="A5" s="2">
        <f t="shared" ref="A5:A10" si="0">B4</f>
        <v>1.28</v>
      </c>
      <c r="B5" s="2">
        <v>1.73</v>
      </c>
      <c r="C5" s="2">
        <f t="shared" ref="C5:C10" si="1">B5-A5</f>
        <v>0.44999999999999996</v>
      </c>
      <c r="D5" s="2">
        <f>SUM(C3,C4,C5)</f>
        <v>1.48</v>
      </c>
      <c r="E5" s="2">
        <v>5.58</v>
      </c>
      <c r="G5" s="2">
        <f t="shared" ref="G5:G10" si="2">H4</f>
        <v>1.69</v>
      </c>
      <c r="H5" s="2">
        <v>2.15</v>
      </c>
      <c r="I5" s="2">
        <f t="shared" ref="I5:I10" si="3">H5-G5</f>
        <v>0.45999999999999996</v>
      </c>
      <c r="J5" s="2">
        <f>SUM(I3,I4,I5)</f>
        <v>1.5699999999999998</v>
      </c>
      <c r="K5" s="2">
        <v>4.18</v>
      </c>
    </row>
    <row r="6" spans="1:11" x14ac:dyDescent="0.3">
      <c r="A6" s="2">
        <f t="shared" si="0"/>
        <v>1.73</v>
      </c>
      <c r="B6" s="2">
        <v>2.29</v>
      </c>
      <c r="C6" s="2">
        <f t="shared" si="1"/>
        <v>0.56000000000000005</v>
      </c>
      <c r="D6" s="2">
        <f>SUM(C3,C4,C5,C6)</f>
        <v>2.04</v>
      </c>
      <c r="E6" s="2">
        <v>10.050000000000001</v>
      </c>
      <c r="G6" s="2">
        <f t="shared" si="2"/>
        <v>2.15</v>
      </c>
      <c r="H6" s="2">
        <v>2.66</v>
      </c>
      <c r="I6" s="2">
        <f t="shared" si="3"/>
        <v>0.51000000000000023</v>
      </c>
      <c r="J6" s="2">
        <f>SUM(I3,I4,I5,I6)</f>
        <v>2.08</v>
      </c>
      <c r="K6" s="2">
        <v>3.88</v>
      </c>
    </row>
    <row r="7" spans="1:11" x14ac:dyDescent="0.3">
      <c r="A7" s="2">
        <f t="shared" si="0"/>
        <v>2.29</v>
      </c>
      <c r="B7" s="2">
        <v>2.74</v>
      </c>
      <c r="C7" s="2">
        <f t="shared" si="1"/>
        <v>0.45000000000000018</v>
      </c>
      <c r="D7" s="2">
        <f>SUM(C4,C3,C5,C6,C7)</f>
        <v>2.4900000000000002</v>
      </c>
      <c r="E7" s="2">
        <v>10.65</v>
      </c>
      <c r="G7" s="2">
        <f t="shared" si="2"/>
        <v>2.66</v>
      </c>
      <c r="H7" s="3">
        <v>3.16</v>
      </c>
      <c r="I7" s="2">
        <f t="shared" si="3"/>
        <v>0.5</v>
      </c>
      <c r="J7" s="2">
        <f>SUM(I4,I3,I5,I6,I7)</f>
        <v>2.58</v>
      </c>
      <c r="K7" s="2">
        <v>3.51</v>
      </c>
    </row>
    <row r="8" spans="1:11" x14ac:dyDescent="0.3">
      <c r="A8" s="2">
        <f t="shared" si="0"/>
        <v>2.74</v>
      </c>
      <c r="B8" s="2">
        <v>3.24</v>
      </c>
      <c r="C8" s="3">
        <f t="shared" si="1"/>
        <v>0.5</v>
      </c>
      <c r="D8" s="3">
        <f>SUM(C3,C4,C5,C6,C7,C8)</f>
        <v>2.99</v>
      </c>
      <c r="E8" s="2">
        <v>10.93</v>
      </c>
      <c r="G8" s="2">
        <f t="shared" si="2"/>
        <v>3.16</v>
      </c>
      <c r="H8" s="2">
        <v>3.68</v>
      </c>
      <c r="I8" s="3">
        <f t="shared" si="3"/>
        <v>0.52</v>
      </c>
      <c r="J8" s="3">
        <f>SUM(I3,I4,I5,I6,I7,I8)</f>
        <v>3.1</v>
      </c>
      <c r="K8" s="2">
        <v>3.18</v>
      </c>
    </row>
    <row r="9" spans="1:11" x14ac:dyDescent="0.3">
      <c r="A9" s="2">
        <f t="shared" si="0"/>
        <v>3.24</v>
      </c>
      <c r="B9" s="2">
        <v>3.77</v>
      </c>
      <c r="C9" s="3">
        <f t="shared" si="1"/>
        <v>0.5299999999999998</v>
      </c>
      <c r="D9" s="3">
        <f>SUM(C3,C4,C5,C6,C7,C8,C9)</f>
        <v>3.52</v>
      </c>
      <c r="E9" s="2">
        <v>11.09</v>
      </c>
      <c r="G9" s="2">
        <f t="shared" si="2"/>
        <v>3.68</v>
      </c>
      <c r="H9" s="2">
        <v>4.1900000000000004</v>
      </c>
      <c r="I9" s="3">
        <f t="shared" si="3"/>
        <v>0.51000000000000023</v>
      </c>
      <c r="J9" s="3">
        <f>SUM(I3,I4,I5,I6,I7,I8,I9)</f>
        <v>3.6100000000000003</v>
      </c>
      <c r="K9" s="2">
        <v>2.99</v>
      </c>
    </row>
    <row r="10" spans="1:11" x14ac:dyDescent="0.3">
      <c r="A10" s="2">
        <f t="shared" si="0"/>
        <v>3.77</v>
      </c>
      <c r="B10" s="2">
        <v>4.24</v>
      </c>
      <c r="C10" s="2">
        <f t="shared" si="1"/>
        <v>0.4700000000000002</v>
      </c>
      <c r="D10" s="3">
        <f>SUM(C3,C4,C5,C6,C7,C8,C9,C10)</f>
        <v>3.99</v>
      </c>
      <c r="E10" s="2">
        <v>11.19</v>
      </c>
      <c r="G10" s="2">
        <f t="shared" si="2"/>
        <v>4.1900000000000004</v>
      </c>
      <c r="H10" s="2">
        <v>4.68</v>
      </c>
      <c r="I10" s="2">
        <f t="shared" si="3"/>
        <v>0.48999999999999932</v>
      </c>
      <c r="J10" s="3">
        <f>SUM(I3,I4,I5,I6,I7,I8,I9,I10)</f>
        <v>4.0999999999999996</v>
      </c>
      <c r="K10" s="2">
        <v>2.85</v>
      </c>
    </row>
    <row r="14" spans="1:11" x14ac:dyDescent="0.3">
      <c r="A14" s="5" t="s">
        <v>7</v>
      </c>
      <c r="B14" s="6"/>
      <c r="C14" s="6"/>
      <c r="D14" s="6"/>
      <c r="E14" s="6"/>
      <c r="G14" s="5" t="s">
        <v>8</v>
      </c>
      <c r="H14" s="6"/>
      <c r="I14" s="6"/>
      <c r="J14" s="6"/>
      <c r="K14" s="6"/>
    </row>
    <row r="15" spans="1:11" x14ac:dyDescent="0.3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G15" s="1" t="s">
        <v>0</v>
      </c>
      <c r="H15" s="1" t="s">
        <v>1</v>
      </c>
      <c r="I15" s="1" t="s">
        <v>2</v>
      </c>
      <c r="J15" s="1" t="s">
        <v>3</v>
      </c>
      <c r="K15" s="1" t="s">
        <v>4</v>
      </c>
    </row>
    <row r="16" spans="1:11" x14ac:dyDescent="0.3">
      <c r="A16" s="3">
        <v>0.8</v>
      </c>
      <c r="B16" s="2">
        <v>1.79</v>
      </c>
      <c r="C16" s="2">
        <f>B16-A16</f>
        <v>0.99</v>
      </c>
      <c r="D16" s="2">
        <f>C16</f>
        <v>0.99</v>
      </c>
      <c r="E16" s="2">
        <v>5.31</v>
      </c>
      <c r="G16" s="2">
        <v>0.71</v>
      </c>
      <c r="H16" s="2">
        <v>1.71</v>
      </c>
      <c r="I16" s="3">
        <f>H16-G16</f>
        <v>1</v>
      </c>
      <c r="J16" s="3">
        <f>I16</f>
        <v>1</v>
      </c>
      <c r="K16" s="2">
        <v>5</v>
      </c>
    </row>
    <row r="17" spans="1:11" x14ac:dyDescent="0.3">
      <c r="A17" s="3">
        <f>B16</f>
        <v>1.79</v>
      </c>
      <c r="B17" s="2">
        <v>2.78</v>
      </c>
      <c r="C17" s="2">
        <f>B17-A17</f>
        <v>0.98999999999999977</v>
      </c>
      <c r="D17" s="2">
        <f>SUM(C16,C17)</f>
        <v>1.9799999999999998</v>
      </c>
      <c r="E17" s="2">
        <v>5.44</v>
      </c>
      <c r="G17" s="3">
        <f>H16</f>
        <v>1.71</v>
      </c>
      <c r="H17" s="2">
        <v>2.71</v>
      </c>
      <c r="I17" s="3">
        <f>H17-G17</f>
        <v>1</v>
      </c>
      <c r="J17" s="3">
        <f>SUM(I16,I17)</f>
        <v>2</v>
      </c>
      <c r="K17" s="2">
        <v>4.9400000000000004</v>
      </c>
    </row>
    <row r="18" spans="1:11" x14ac:dyDescent="0.3">
      <c r="A18" s="2">
        <f t="shared" ref="A18:A24" si="4">B17</f>
        <v>2.78</v>
      </c>
      <c r="B18" s="2">
        <v>3.81</v>
      </c>
      <c r="C18" s="2">
        <f t="shared" ref="C18:C22" si="5">B18-A18</f>
        <v>1.0300000000000002</v>
      </c>
      <c r="D18" s="2">
        <f>SUM(C16,C17,C18)</f>
        <v>3.01</v>
      </c>
      <c r="E18" s="2">
        <v>5.55</v>
      </c>
      <c r="G18" s="2">
        <f t="shared" ref="G18:G24" si="6">H17</f>
        <v>2.71</v>
      </c>
      <c r="H18" s="2">
        <v>3.73</v>
      </c>
      <c r="I18" s="2">
        <f t="shared" ref="I18:I22" si="7">H18-G18</f>
        <v>1.02</v>
      </c>
      <c r="J18" s="2">
        <f>SUM(I16,I17,I18)</f>
        <v>3.02</v>
      </c>
      <c r="K18" s="2">
        <v>4.88</v>
      </c>
    </row>
    <row r="19" spans="1:11" x14ac:dyDescent="0.3">
      <c r="A19" s="2">
        <f t="shared" si="4"/>
        <v>3.81</v>
      </c>
      <c r="B19" s="2">
        <v>5.82</v>
      </c>
      <c r="C19" s="2">
        <f t="shared" si="5"/>
        <v>2.0100000000000002</v>
      </c>
      <c r="D19" s="2">
        <f>SUM(C16,C17,C18,C19)</f>
        <v>5.0199999999999996</v>
      </c>
      <c r="E19" s="2">
        <v>5.87</v>
      </c>
      <c r="G19" s="2">
        <f t="shared" si="6"/>
        <v>3.73</v>
      </c>
      <c r="H19" s="2">
        <v>5.7</v>
      </c>
      <c r="I19" s="2">
        <f t="shared" si="7"/>
        <v>1.9700000000000002</v>
      </c>
      <c r="J19" s="2">
        <f>SUM(I16,I17,I18,I19)</f>
        <v>4.99</v>
      </c>
      <c r="K19" s="2">
        <v>4.78</v>
      </c>
    </row>
    <row r="20" spans="1:11" x14ac:dyDescent="0.3">
      <c r="A20" s="2">
        <f t="shared" si="4"/>
        <v>5.82</v>
      </c>
      <c r="B20" s="2">
        <v>10.79</v>
      </c>
      <c r="C20" s="2">
        <f t="shared" si="5"/>
        <v>4.9699999999999989</v>
      </c>
      <c r="D20" s="2">
        <f>SUM(C17,C16,C18,C19,C20)</f>
        <v>9.9899999999999984</v>
      </c>
      <c r="E20" s="2">
        <v>11.25</v>
      </c>
      <c r="G20" s="3">
        <f t="shared" si="6"/>
        <v>5.7</v>
      </c>
      <c r="H20" s="2">
        <v>10.72</v>
      </c>
      <c r="I20" s="2">
        <f t="shared" si="7"/>
        <v>5.0200000000000005</v>
      </c>
      <c r="J20" s="2">
        <f>SUM(I17,I16,I18,I19,I20)</f>
        <v>10.010000000000002</v>
      </c>
      <c r="K20" s="2">
        <v>4.55</v>
      </c>
    </row>
    <row r="21" spans="1:11" x14ac:dyDescent="0.3">
      <c r="A21" s="2">
        <f t="shared" si="4"/>
        <v>10.79</v>
      </c>
      <c r="B21" s="2">
        <v>15.76</v>
      </c>
      <c r="C21" s="3">
        <f t="shared" si="5"/>
        <v>4.9700000000000006</v>
      </c>
      <c r="D21" s="3">
        <f>SUM(C16,C17,C18,C19,C20,C21)</f>
        <v>14.959999999999999</v>
      </c>
      <c r="E21" s="2">
        <v>11.61</v>
      </c>
      <c r="G21" s="2">
        <f t="shared" si="6"/>
        <v>10.72</v>
      </c>
      <c r="H21" s="2">
        <v>15.7</v>
      </c>
      <c r="I21" s="3">
        <f t="shared" si="7"/>
        <v>4.9799999999999986</v>
      </c>
      <c r="J21" s="3">
        <f>SUM(I16,I17,I18,I19,I20,I21)</f>
        <v>14.99</v>
      </c>
      <c r="K21" s="2">
        <v>4.3</v>
      </c>
    </row>
    <row r="22" spans="1:11" x14ac:dyDescent="0.3">
      <c r="A22" s="2">
        <f t="shared" si="4"/>
        <v>15.76</v>
      </c>
      <c r="B22" s="2">
        <v>20.8</v>
      </c>
      <c r="C22" s="3">
        <f t="shared" si="5"/>
        <v>5.0400000000000009</v>
      </c>
      <c r="D22" s="3">
        <f>SUM(C16,C17,C18,C19,C20,C21,C22)</f>
        <v>20</v>
      </c>
      <c r="E22" s="2">
        <v>11.79</v>
      </c>
      <c r="G22" s="2">
        <f t="shared" si="6"/>
        <v>15.7</v>
      </c>
      <c r="H22" s="2">
        <v>20.7</v>
      </c>
      <c r="I22" s="3">
        <f t="shared" si="7"/>
        <v>5</v>
      </c>
      <c r="J22" s="3">
        <f>SUM(I16,I17,I18,I19,I20,I21,I22)</f>
        <v>19.990000000000002</v>
      </c>
      <c r="K22" s="2">
        <v>3.98</v>
      </c>
    </row>
    <row r="23" spans="1:11" x14ac:dyDescent="0.3">
      <c r="A23" s="2">
        <f t="shared" si="4"/>
        <v>20.8</v>
      </c>
      <c r="B23" s="2">
        <v>25.82</v>
      </c>
      <c r="C23" s="2">
        <f>B23-A23</f>
        <v>5.0199999999999996</v>
      </c>
      <c r="D23" s="3">
        <f>SUM(C16,C17,C18,C19,C20,C21,C22,C23)</f>
        <v>25.02</v>
      </c>
      <c r="E23" s="4">
        <v>11.89</v>
      </c>
      <c r="G23" s="2">
        <f t="shared" si="6"/>
        <v>20.7</v>
      </c>
      <c r="H23" s="2">
        <v>25.71</v>
      </c>
      <c r="I23" s="2">
        <f>H23-G23</f>
        <v>5.0100000000000016</v>
      </c>
      <c r="J23" s="3">
        <f>SUM(I16,I17,I18,I19,I20,I21,I22,I23)</f>
        <v>25.000000000000004</v>
      </c>
      <c r="K23" s="4">
        <v>3.32</v>
      </c>
    </row>
    <row r="24" spans="1:11" x14ac:dyDescent="0.3">
      <c r="A24" s="2">
        <f t="shared" si="4"/>
        <v>25.82</v>
      </c>
      <c r="B24" s="4">
        <v>30.79</v>
      </c>
      <c r="C24" s="2">
        <f>B24-A24</f>
        <v>4.9699999999999989</v>
      </c>
      <c r="D24" s="3">
        <f>SUM(C17,C18,C19,C20,C21,C22,C23,C24)</f>
        <v>29</v>
      </c>
      <c r="E24" s="2">
        <v>11.97</v>
      </c>
      <c r="G24" s="2">
        <f t="shared" si="6"/>
        <v>25.71</v>
      </c>
      <c r="H24" s="4">
        <v>30.69</v>
      </c>
      <c r="I24" s="2">
        <f>H24-G24</f>
        <v>4.9800000000000004</v>
      </c>
      <c r="J24" s="3">
        <f>SUM(I17,I18,I19,I20,I21,I22,I23,I24)</f>
        <v>28.980000000000004</v>
      </c>
      <c r="K24" s="2">
        <v>2.54</v>
      </c>
    </row>
  </sheetData>
  <mergeCells count="4">
    <mergeCell ref="A1:E1"/>
    <mergeCell ref="G1:K1"/>
    <mergeCell ref="A14:E14"/>
    <mergeCell ref="G14:K14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6D9FF-69A3-45F8-81A0-FF11C4CD2A7C}">
  <dimension ref="A1"/>
  <sheetViews>
    <sheetView workbookViewId="0">
      <selection activeCell="O12" sqref="O1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98A5F-814C-4F6C-BA99-DEEA0E4AA594}">
  <dimension ref="A1"/>
  <sheetViews>
    <sheetView workbookViewId="0">
      <selection activeCell="N15" sqref="N15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table</vt:lpstr>
      <vt:lpstr>Graphs</vt:lpstr>
      <vt:lpstr>Graphs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tedjb_000</dc:creator>
  <cp:lastModifiedBy>tedjb_000</cp:lastModifiedBy>
  <dcterms:created xsi:type="dcterms:W3CDTF">2020-03-08T02:26:01Z</dcterms:created>
  <dcterms:modified xsi:type="dcterms:W3CDTF">2020-05-07T16:55:25Z</dcterms:modified>
</cp:coreProperties>
</file>