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20" windowHeight="11760" firstSheet="1" activeTab="5"/>
  </bookViews>
  <sheets>
    <sheet name="Ben's_Dorm_Room" sheetId="1" r:id="rId1"/>
    <sheet name="Concentration Plot" sheetId="3" r:id="rId2"/>
    <sheet name="Air Exchange Rate Plot" sheetId="5" r:id="rId3"/>
    <sheet name="Air Exchange Rate" sheetId="4" r:id="rId4"/>
    <sheet name="Concentration Analysis" sheetId="2" r:id="rId5"/>
    <sheet name="CO2 Questions" sheetId="6" r:id="rId6"/>
  </sheets>
  <calcPr calcId="145621"/>
</workbook>
</file>

<file path=xl/calcChain.xml><?xml version="1.0" encoding="utf-8"?>
<calcChain xmlns="http://schemas.openxmlformats.org/spreadsheetml/2006/main">
  <c r="B16" i="4" l="1"/>
  <c r="N11" i="4"/>
  <c r="N10" i="4"/>
  <c r="B15" i="4" l="1"/>
  <c r="A23" i="4"/>
  <c r="A24" i="4"/>
  <c r="A22" i="4"/>
  <c r="E22" i="4" s="1"/>
  <c r="E21" i="4"/>
  <c r="E23" i="4"/>
  <c r="B8" i="4"/>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 i="2"/>
  <c r="B8" i="2"/>
  <c r="A25" i="4" l="1"/>
  <c r="E24" i="4"/>
  <c r="D23" i="4"/>
  <c r="F23" i="4" s="1"/>
  <c r="D27" i="4"/>
  <c r="D31" i="4"/>
  <c r="D35" i="4"/>
  <c r="F35" i="4" s="1"/>
  <c r="D39" i="4"/>
  <c r="F39" i="4" s="1"/>
  <c r="D43" i="4"/>
  <c r="F43" i="4" s="1"/>
  <c r="D47" i="4"/>
  <c r="D32" i="4"/>
  <c r="F32" i="4" s="1"/>
  <c r="D40" i="4"/>
  <c r="F40" i="4" s="1"/>
  <c r="D48" i="4"/>
  <c r="F48" i="4" s="1"/>
  <c r="D24" i="4"/>
  <c r="D28" i="4"/>
  <c r="F28" i="4" s="1"/>
  <c r="D36" i="4"/>
  <c r="F36" i="4" s="1"/>
  <c r="D44" i="4"/>
  <c r="F44" i="4" s="1"/>
  <c r="D21" i="4"/>
  <c r="F21" i="4" s="1"/>
  <c r="D25" i="4"/>
  <c r="F25" i="4" s="1"/>
  <c r="D29" i="4"/>
  <c r="F29" i="4" s="1"/>
  <c r="D33" i="4"/>
  <c r="F33" i="4" s="1"/>
  <c r="D37" i="4"/>
  <c r="F37" i="4" s="1"/>
  <c r="D41" i="4"/>
  <c r="F41" i="4" s="1"/>
  <c r="D45" i="4"/>
  <c r="F45" i="4" s="1"/>
  <c r="D49" i="4"/>
  <c r="F49" i="4" s="1"/>
  <c r="D22" i="4"/>
  <c r="F22" i="4" s="1"/>
  <c r="D26" i="4"/>
  <c r="F26" i="4" s="1"/>
  <c r="D30" i="4"/>
  <c r="F30" i="4" s="1"/>
  <c r="D34" i="4"/>
  <c r="F34" i="4" s="1"/>
  <c r="D38" i="4"/>
  <c r="F38" i="4" s="1"/>
  <c r="D42" i="4"/>
  <c r="F42" i="4" s="1"/>
  <c r="D46" i="4"/>
  <c r="F46" i="4" s="1"/>
  <c r="D50" i="4"/>
  <c r="F50" i="4" s="1"/>
  <c r="F27" i="4" l="1"/>
  <c r="F24" i="4"/>
  <c r="F47" i="4"/>
  <c r="F31" i="4"/>
  <c r="E25" i="4"/>
  <c r="A26" i="4"/>
  <c r="A27" i="4" l="1"/>
  <c r="E26" i="4"/>
  <c r="A28" i="4" l="1"/>
  <c r="E27" i="4"/>
  <c r="A29" i="4" l="1"/>
  <c r="E28" i="4"/>
  <c r="A30" i="4" l="1"/>
  <c r="E29" i="4"/>
  <c r="A31" i="4" l="1"/>
  <c r="E30" i="4"/>
  <c r="A32" i="4" l="1"/>
  <c r="E31" i="4"/>
  <c r="A33" i="4" l="1"/>
  <c r="E32" i="4"/>
  <c r="A34" i="4" l="1"/>
  <c r="E33" i="4"/>
  <c r="A35" i="4" l="1"/>
  <c r="E34" i="4"/>
  <c r="A36" i="4" l="1"/>
  <c r="E35" i="4"/>
  <c r="A37" i="4" l="1"/>
  <c r="E36" i="4"/>
  <c r="E37" i="4" l="1"/>
  <c r="A38" i="4"/>
  <c r="A39" i="4" l="1"/>
  <c r="E38" i="4"/>
  <c r="A40" i="4" l="1"/>
  <c r="E39" i="4"/>
  <c r="A41" i="4" l="1"/>
  <c r="E40" i="4"/>
  <c r="A42" i="4" l="1"/>
  <c r="E41" i="4"/>
  <c r="A43" i="4" l="1"/>
  <c r="E42" i="4"/>
  <c r="A44" i="4" l="1"/>
  <c r="E43" i="4"/>
  <c r="A45" i="4" l="1"/>
  <c r="E44" i="4"/>
  <c r="A46" i="4" l="1"/>
  <c r="E45" i="4"/>
  <c r="A47" i="4" l="1"/>
  <c r="E46" i="4"/>
  <c r="A48" i="4" l="1"/>
  <c r="E47" i="4"/>
  <c r="A49" i="4" l="1"/>
  <c r="E48" i="4"/>
  <c r="E49" i="4" l="1"/>
  <c r="A50" i="4"/>
  <c r="E50" i="4" s="1"/>
</calcChain>
</file>

<file path=xl/sharedStrings.xml><?xml version="1.0" encoding="utf-8"?>
<sst xmlns="http://schemas.openxmlformats.org/spreadsheetml/2006/main" count="37" uniqueCount="24">
  <si>
    <t>Plot Title: Ben's Dorm Room</t>
  </si>
  <si>
    <t>#</t>
  </si>
  <si>
    <t>Date Time, GMT-07:00</t>
  </si>
  <si>
    <t>CO2, ppm</t>
  </si>
  <si>
    <t>Nick Carter</t>
  </si>
  <si>
    <t>ENGR 115 Fri 2-4</t>
  </si>
  <si>
    <t>Input Parameters</t>
  </si>
  <si>
    <t>Measured Coutside(ppm)</t>
  </si>
  <si>
    <t>Assumed Coutside(ppm)</t>
  </si>
  <si>
    <t>Correction Factor(ppm)</t>
  </si>
  <si>
    <r>
      <t>CO</t>
    </r>
    <r>
      <rPr>
        <vertAlign val="subscript"/>
        <sz val="11"/>
        <color theme="1"/>
        <rFont val="Calibri"/>
        <family val="2"/>
        <scheme val="minor"/>
      </rPr>
      <t>2</t>
    </r>
    <r>
      <rPr>
        <sz val="11"/>
        <color theme="1"/>
        <rFont val="Calibri"/>
        <family val="2"/>
        <scheme val="minor"/>
      </rPr>
      <t xml:space="preserve"> Actual</t>
    </r>
  </si>
  <si>
    <t>Time(hr)</t>
  </si>
  <si>
    <t>-ln((Croom(t)-Coutdoor)/(Ct=0-Coutdoor))</t>
  </si>
  <si>
    <t>Room Capacity (people)</t>
  </si>
  <si>
    <t>Room Volume (cubic feet)</t>
  </si>
  <si>
    <t>Calculations:</t>
  </si>
  <si>
    <t>Time to remove non-reactive chemical (hr)</t>
  </si>
  <si>
    <t xml:space="preserve"> </t>
  </si>
  <si>
    <t>Air Exchange Rate (per hour)</t>
  </si>
  <si>
    <t>Ventilation Rate (cubic feet per person per minute)</t>
  </si>
  <si>
    <r>
      <rPr>
        <b/>
        <u/>
        <sz val="11"/>
        <color theme="1"/>
        <rFont val="Calibri"/>
        <family val="2"/>
        <scheme val="minor"/>
      </rPr>
      <t xml:space="preserve">Question 4: </t>
    </r>
    <r>
      <rPr>
        <sz val="11"/>
        <color theme="1"/>
        <rFont val="Calibri"/>
        <family val="2"/>
        <scheme val="minor"/>
      </rPr>
      <t xml:space="preserve"> Using the ASHRAE standard, I would suggest that there should be no one in the room given the ventilation rate is so low, 0.27. The ventilation rate for just one person was only 5. Therefore the ventilation rate is too low, and with a 21 hour time of non-reactive chemicals to dissipate, it would be very unsafe to be in.   </t>
    </r>
  </si>
  <si>
    <r>
      <rPr>
        <b/>
        <u/>
        <sz val="11"/>
        <color theme="1"/>
        <rFont val="Calibri"/>
        <family val="2"/>
        <scheme val="minor"/>
      </rPr>
      <t>Question 3</t>
    </r>
    <r>
      <rPr>
        <sz val="11"/>
        <color theme="1"/>
        <rFont val="Calibri"/>
        <family val="2"/>
        <scheme val="minor"/>
      </rPr>
      <t xml:space="preserve">: The occupants are being too cheap and not ventilating the room as well as it should be. The ventilation rate for about 18 people was .27. ASHRAE suggests that the ventilation rate is 15. I would conclude that the occupants are being too cheap because the ventilation rate is not high enough to inhabit the maximum amount of people that can be in that room. Even more so, the ventilation rate would be extremely low still if the room only had one person in it. </t>
    </r>
  </si>
  <si>
    <r>
      <rPr>
        <b/>
        <u/>
        <sz val="11"/>
        <color theme="1"/>
        <rFont val="Calibri"/>
        <family val="2"/>
        <scheme val="minor"/>
      </rPr>
      <t>Question 2:</t>
    </r>
    <r>
      <rPr>
        <sz val="11"/>
        <color theme="1"/>
        <rFont val="Calibri"/>
        <family val="2"/>
        <scheme val="minor"/>
      </rPr>
      <t xml:space="preserve"> If the air exchange rate is low, then there will not be a quick exchange of air. Therefore, when an indoor air pollutant is exposed to the room, it will take much longer for the pollutant to be moved out of the room. Using the given equation, it would take 21 hours for my room to dispose of non-reactive chemicals. Based on this time, I would suggest that the inhabitants of the room be cautious about how many people there are in the room. I would also suggest not to be in the room for too long with more than 18 people, because the rate is too low to remove the chemicals from the indoor air.</t>
    </r>
  </si>
  <si>
    <r>
      <rPr>
        <b/>
        <u/>
        <sz val="11"/>
        <color theme="1"/>
        <rFont val="Calibri"/>
        <family val="2"/>
        <scheme val="minor"/>
      </rPr>
      <t>Question 1</t>
    </r>
    <r>
      <rPr>
        <sz val="11"/>
        <color theme="1"/>
        <rFont val="Calibri"/>
        <family val="2"/>
        <scheme val="minor"/>
      </rPr>
      <t xml:space="preserve">: The Air exchange rate for the library room was 0.1385 for every hour. For each hour 0.1385 units of air changed in the room.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</si>
</sst>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bscript"/>
      <sz val="11"/>
      <color theme="1"/>
      <name val="Calibri"/>
      <family val="2"/>
      <scheme val="minor"/>
    </font>
    <font>
      <b/>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22" fontId="0" fillId="0" borderId="0" xfId="0" applyNumberFormat="1"/>
    <xf numFmtId="14" fontId="0" fillId="0" borderId="0" xfId="0" applyNumberFormat="1"/>
    <xf numFmtId="0" fontId="0" fillId="0" borderId="0" xfId="0" quotePrefix="1"/>
    <xf numFmtId="0" fontId="0" fillId="0" borderId="0" xfId="0" applyAlignment="1">
      <alignment horizontal="center" vertical="justify" wrapText="1"/>
    </xf>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2.xml"/><Relationship Id="rId7" Type="http://schemas.openxmlformats.org/officeDocument/2006/relationships/theme" Target="theme/theme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Concentration</a:t>
            </a:r>
            <a:r>
              <a:rPr lang="en-US" baseline="0"/>
              <a:t> Plot Library Room</a:t>
            </a:r>
            <a:endParaRPr lang="en-US"/>
          </a:p>
        </c:rich>
      </c:tx>
      <c:overlay val="0"/>
    </c:title>
    <c:autoTitleDeleted val="0"/>
    <c:plotArea>
      <c:layout/>
      <c:scatterChart>
        <c:scatterStyle val="lineMarker"/>
        <c:varyColors val="0"/>
        <c:ser>
          <c:idx val="0"/>
          <c:order val="0"/>
          <c:spPr>
            <a:ln w="28575">
              <a:noFill/>
            </a:ln>
          </c:spPr>
          <c:xVal>
            <c:numRef>
              <c:f>'Concentration Analysis'!$A$12:$A$126</c:f>
              <c:numCache>
                <c:formatCode>General</c:formatCode>
                <c:ptCount val="1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numCache>
            </c:numRef>
          </c:xVal>
          <c:yVal>
            <c:numRef>
              <c:f>'Concentration Analysis'!$D$12:$D$126</c:f>
              <c:numCache>
                <c:formatCode>General</c:formatCode>
                <c:ptCount val="115"/>
                <c:pt idx="0">
                  <c:v>536.1</c:v>
                </c:pt>
                <c:pt idx="1">
                  <c:v>509.20000000000005</c:v>
                </c:pt>
                <c:pt idx="2">
                  <c:v>494.6</c:v>
                </c:pt>
                <c:pt idx="3">
                  <c:v>491.5</c:v>
                </c:pt>
                <c:pt idx="4">
                  <c:v>378</c:v>
                </c:pt>
                <c:pt idx="5">
                  <c:v>379.20000000000005</c:v>
                </c:pt>
                <c:pt idx="6">
                  <c:v>365.2</c:v>
                </c:pt>
                <c:pt idx="7">
                  <c:v>365.8</c:v>
                </c:pt>
                <c:pt idx="8">
                  <c:v>363.9</c:v>
                </c:pt>
                <c:pt idx="9">
                  <c:v>345.6</c:v>
                </c:pt>
                <c:pt idx="10">
                  <c:v>341.3</c:v>
                </c:pt>
                <c:pt idx="11">
                  <c:v>342</c:v>
                </c:pt>
                <c:pt idx="12">
                  <c:v>362.7</c:v>
                </c:pt>
                <c:pt idx="13">
                  <c:v>367.6</c:v>
                </c:pt>
                <c:pt idx="14">
                  <c:v>365.2</c:v>
                </c:pt>
                <c:pt idx="15">
                  <c:v>368.79999999999995</c:v>
                </c:pt>
                <c:pt idx="16">
                  <c:v>367</c:v>
                </c:pt>
                <c:pt idx="17">
                  <c:v>351.1</c:v>
                </c:pt>
                <c:pt idx="18">
                  <c:v>471.4</c:v>
                </c:pt>
                <c:pt idx="19">
                  <c:v>401.79999999999995</c:v>
                </c:pt>
                <c:pt idx="20">
                  <c:v>423.20000000000005</c:v>
                </c:pt>
                <c:pt idx="21">
                  <c:v>423.20000000000005</c:v>
                </c:pt>
                <c:pt idx="22">
                  <c:v>435.4</c:v>
                </c:pt>
                <c:pt idx="23">
                  <c:v>467.1</c:v>
                </c:pt>
                <c:pt idx="24">
                  <c:v>464.1</c:v>
                </c:pt>
                <c:pt idx="25">
                  <c:v>455.5</c:v>
                </c:pt>
                <c:pt idx="26">
                  <c:v>445.1</c:v>
                </c:pt>
                <c:pt idx="27">
                  <c:v>437.20000000000005</c:v>
                </c:pt>
                <c:pt idx="28">
                  <c:v>437.79999999999995</c:v>
                </c:pt>
                <c:pt idx="29">
                  <c:v>453.1</c:v>
                </c:pt>
                <c:pt idx="30">
                  <c:v>455.5</c:v>
                </c:pt>
                <c:pt idx="31">
                  <c:v>457.29999999999995</c:v>
                </c:pt>
                <c:pt idx="32">
                  <c:v>461</c:v>
                </c:pt>
                <c:pt idx="33">
                  <c:v>464.1</c:v>
                </c:pt>
                <c:pt idx="34">
                  <c:v>471.4</c:v>
                </c:pt>
                <c:pt idx="35">
                  <c:v>468.29999999999995</c:v>
                </c:pt>
                <c:pt idx="36">
                  <c:v>472</c:v>
                </c:pt>
                <c:pt idx="37">
                  <c:v>470.20000000000005</c:v>
                </c:pt>
                <c:pt idx="38">
                  <c:v>469.6</c:v>
                </c:pt>
                <c:pt idx="39">
                  <c:v>473.20000000000005</c:v>
                </c:pt>
                <c:pt idx="40">
                  <c:v>470.79999999999995</c:v>
                </c:pt>
                <c:pt idx="41">
                  <c:v>472</c:v>
                </c:pt>
                <c:pt idx="42">
                  <c:v>473.79999999999995</c:v>
                </c:pt>
                <c:pt idx="43">
                  <c:v>477.5</c:v>
                </c:pt>
                <c:pt idx="44">
                  <c:v>479.29999999999995</c:v>
                </c:pt>
                <c:pt idx="45">
                  <c:v>480.5</c:v>
                </c:pt>
                <c:pt idx="46">
                  <c:v>478.1</c:v>
                </c:pt>
                <c:pt idx="47">
                  <c:v>479.9</c:v>
                </c:pt>
                <c:pt idx="48">
                  <c:v>476.29999999999995</c:v>
                </c:pt>
                <c:pt idx="49">
                  <c:v>473.20000000000005</c:v>
                </c:pt>
                <c:pt idx="50">
                  <c:v>476.29999999999995</c:v>
                </c:pt>
                <c:pt idx="51">
                  <c:v>481.20000000000005</c:v>
                </c:pt>
                <c:pt idx="52">
                  <c:v>479.29999999999995</c:v>
                </c:pt>
                <c:pt idx="53">
                  <c:v>475</c:v>
                </c:pt>
                <c:pt idx="54">
                  <c:v>474.4</c:v>
                </c:pt>
                <c:pt idx="55">
                  <c:v>473.20000000000005</c:v>
                </c:pt>
                <c:pt idx="56">
                  <c:v>475</c:v>
                </c:pt>
                <c:pt idx="57">
                  <c:v>474.4</c:v>
                </c:pt>
                <c:pt idx="58">
                  <c:v>473.20000000000005</c:v>
                </c:pt>
                <c:pt idx="59">
                  <c:v>475</c:v>
                </c:pt>
                <c:pt idx="60">
                  <c:v>473.20000000000005</c:v>
                </c:pt>
                <c:pt idx="61">
                  <c:v>472</c:v>
                </c:pt>
                <c:pt idx="62">
                  <c:v>468.29999999999995</c:v>
                </c:pt>
                <c:pt idx="63">
                  <c:v>468.9</c:v>
                </c:pt>
                <c:pt idx="64">
                  <c:v>457.29999999999995</c:v>
                </c:pt>
                <c:pt idx="65">
                  <c:v>456.1</c:v>
                </c:pt>
                <c:pt idx="66">
                  <c:v>462.20000000000005</c:v>
                </c:pt>
                <c:pt idx="67">
                  <c:v>465.29999999999995</c:v>
                </c:pt>
                <c:pt idx="68">
                  <c:v>467.1</c:v>
                </c:pt>
                <c:pt idx="69">
                  <c:v>468.29999999999995</c:v>
                </c:pt>
                <c:pt idx="70">
                  <c:v>466.5</c:v>
                </c:pt>
                <c:pt idx="71">
                  <c:v>465.29999999999995</c:v>
                </c:pt>
                <c:pt idx="72">
                  <c:v>465.29999999999995</c:v>
                </c:pt>
                <c:pt idx="73">
                  <c:v>465.29999999999995</c:v>
                </c:pt>
                <c:pt idx="74">
                  <c:v>466.5</c:v>
                </c:pt>
                <c:pt idx="75">
                  <c:v>465.9</c:v>
                </c:pt>
                <c:pt idx="76">
                  <c:v>473.20000000000005</c:v>
                </c:pt>
                <c:pt idx="77">
                  <c:v>531.20000000000005</c:v>
                </c:pt>
                <c:pt idx="78">
                  <c:v>523.29999999999995</c:v>
                </c:pt>
                <c:pt idx="79">
                  <c:v>511.1</c:v>
                </c:pt>
                <c:pt idx="80">
                  <c:v>503.1</c:v>
                </c:pt>
                <c:pt idx="81">
                  <c:v>488.5</c:v>
                </c:pt>
                <c:pt idx="82">
                  <c:v>467.1</c:v>
                </c:pt>
                <c:pt idx="83">
                  <c:v>443.9</c:v>
                </c:pt>
                <c:pt idx="84">
                  <c:v>439</c:v>
                </c:pt>
                <c:pt idx="85">
                  <c:v>407.9</c:v>
                </c:pt>
                <c:pt idx="86">
                  <c:v>409.1</c:v>
                </c:pt>
                <c:pt idx="87">
                  <c:v>409.1</c:v>
                </c:pt>
                <c:pt idx="88">
                  <c:v>405.5</c:v>
                </c:pt>
                <c:pt idx="89">
                  <c:v>400</c:v>
                </c:pt>
                <c:pt idx="90">
                  <c:v>392</c:v>
                </c:pt>
                <c:pt idx="91">
                  <c:v>387.1</c:v>
                </c:pt>
                <c:pt idx="92">
                  <c:v>384.1</c:v>
                </c:pt>
                <c:pt idx="93">
                  <c:v>382.9</c:v>
                </c:pt>
                <c:pt idx="94">
                  <c:v>383.5</c:v>
                </c:pt>
                <c:pt idx="95">
                  <c:v>381</c:v>
                </c:pt>
                <c:pt idx="96">
                  <c:v>374.9</c:v>
                </c:pt>
                <c:pt idx="97">
                  <c:v>372.5</c:v>
                </c:pt>
                <c:pt idx="98">
                  <c:v>371.9</c:v>
                </c:pt>
                <c:pt idx="99">
                  <c:v>365.8</c:v>
                </c:pt>
                <c:pt idx="100">
                  <c:v>358.4</c:v>
                </c:pt>
                <c:pt idx="101">
                  <c:v>357.8</c:v>
                </c:pt>
                <c:pt idx="102">
                  <c:v>359.1</c:v>
                </c:pt>
                <c:pt idx="103">
                  <c:v>359.1</c:v>
                </c:pt>
                <c:pt idx="104">
                  <c:v>360.9</c:v>
                </c:pt>
                <c:pt idx="105">
                  <c:v>359.7</c:v>
                </c:pt>
                <c:pt idx="106">
                  <c:v>359.1</c:v>
                </c:pt>
                <c:pt idx="107">
                  <c:v>359.1</c:v>
                </c:pt>
                <c:pt idx="108">
                  <c:v>371.9</c:v>
                </c:pt>
                <c:pt idx="109">
                  <c:v>378</c:v>
                </c:pt>
                <c:pt idx="110">
                  <c:v>373.1</c:v>
                </c:pt>
                <c:pt idx="111">
                  <c:v>359.1</c:v>
                </c:pt>
                <c:pt idx="112">
                  <c:v>342</c:v>
                </c:pt>
                <c:pt idx="113">
                  <c:v>335.9</c:v>
                </c:pt>
                <c:pt idx="114">
                  <c:v>329.7</c:v>
                </c:pt>
              </c:numCache>
            </c:numRef>
          </c:yVal>
          <c:smooth val="0"/>
        </c:ser>
        <c:dLbls>
          <c:showLegendKey val="0"/>
          <c:showVal val="0"/>
          <c:showCatName val="0"/>
          <c:showSerName val="0"/>
          <c:showPercent val="0"/>
          <c:showBubbleSize val="0"/>
        </c:dLbls>
        <c:axId val="75932032"/>
        <c:axId val="75933952"/>
      </c:scatterChart>
      <c:valAx>
        <c:axId val="75932032"/>
        <c:scaling>
          <c:orientation val="minMax"/>
        </c:scaling>
        <c:delete val="0"/>
        <c:axPos val="b"/>
        <c:title>
          <c:tx>
            <c:rich>
              <a:bodyPr/>
              <a:lstStyle/>
              <a:p>
                <a:pPr>
                  <a:defRPr/>
                </a:pPr>
                <a:r>
                  <a:rPr lang="en-US"/>
                  <a:t>Time(min)</a:t>
                </a:r>
              </a:p>
            </c:rich>
          </c:tx>
          <c:overlay val="0"/>
        </c:title>
        <c:numFmt formatCode="General" sourceLinked="1"/>
        <c:majorTickMark val="out"/>
        <c:minorTickMark val="none"/>
        <c:tickLblPos val="nextTo"/>
        <c:crossAx val="75933952"/>
        <c:crosses val="autoZero"/>
        <c:crossBetween val="midCat"/>
      </c:valAx>
      <c:valAx>
        <c:axId val="75933952"/>
        <c:scaling>
          <c:orientation val="minMax"/>
        </c:scaling>
        <c:delete val="0"/>
        <c:axPos val="l"/>
        <c:majorGridlines/>
        <c:title>
          <c:tx>
            <c:rich>
              <a:bodyPr rot="-5400000" vert="horz"/>
              <a:lstStyle/>
              <a:p>
                <a:pPr>
                  <a:defRPr/>
                </a:pPr>
                <a:r>
                  <a:rPr lang="en-US"/>
                  <a:t>Concentration(ppm)</a:t>
                </a:r>
              </a:p>
            </c:rich>
          </c:tx>
          <c:overlay val="0"/>
        </c:title>
        <c:numFmt formatCode="General" sourceLinked="1"/>
        <c:majorTickMark val="out"/>
        <c:minorTickMark val="none"/>
        <c:tickLblPos val="nextTo"/>
        <c:crossAx val="75932032"/>
        <c:crosses val="autoZero"/>
        <c:crossBetween val="midCat"/>
      </c:valAx>
    </c:plotArea>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intercept val="0"/>
            <c:dispRSqr val="1"/>
            <c:dispEq val="1"/>
            <c:trendlineLbl>
              <c:numFmt formatCode="General" sourceLinked="0"/>
            </c:trendlineLbl>
          </c:trendline>
          <c:xVal>
            <c:numRef>
              <c:f>'Air Exchange Rate'!$A$21:$A$50</c:f>
              <c:numCache>
                <c:formatCode>General</c:formatCode>
                <c:ptCount val="3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numCache>
            </c:numRef>
          </c:xVal>
          <c:yVal>
            <c:numRef>
              <c:f>'Air Exchange Rate'!$F$21:$F$50</c:f>
              <c:numCache>
                <c:formatCode>General</c:formatCode>
                <c:ptCount val="30"/>
                <c:pt idx="0">
                  <c:v>0</c:v>
                </c:pt>
                <c:pt idx="1">
                  <c:v>4.6139570509513332E-2</c:v>
                </c:pt>
                <c:pt idx="2">
                  <c:v>0.121858108319798</c:v>
                </c:pt>
                <c:pt idx="3">
                  <c:v>0.17481555089489931</c:v>
                </c:pt>
                <c:pt idx="4">
                  <c:v>0.27934553307601445</c:v>
                </c:pt>
                <c:pt idx="5">
                  <c:v>0.45549748185670674</c:v>
                </c:pt>
                <c:pt idx="6">
                  <c:v>0.68972837381116026</c:v>
                </c:pt>
                <c:pt idx="7">
                  <c:v>0.74708757070569343</c:v>
                </c:pt>
                <c:pt idx="8">
                  <c:v>1.2166093883304487</c:v>
                </c:pt>
                <c:pt idx="9">
                  <c:v>1.1937512502543977</c:v>
                </c:pt>
                <c:pt idx="10">
                  <c:v>1.1937512502543977</c:v>
                </c:pt>
                <c:pt idx="11">
                  <c:v>1.2639555089276469</c:v>
                </c:pt>
                <c:pt idx="12">
                  <c:v>1.3817385445840302</c:v>
                </c:pt>
                <c:pt idx="13">
                  <c:v>1.5824092400461813</c:v>
                </c:pt>
                <c:pt idx="14">
                  <c:v>1.7287203593171021</c:v>
                </c:pt>
                <c:pt idx="15">
                  <c:v>1.8301586021625904</c:v>
                </c:pt>
                <c:pt idx="16">
                  <c:v>1.8738018918944988</c:v>
                </c:pt>
                <c:pt idx="17">
                  <c:v>1.8517421738297657</c:v>
                </c:pt>
                <c:pt idx="18">
                  <c:v>1.9470523536340907</c:v>
                </c:pt>
                <c:pt idx="19">
                  <c:v>2.2267662564366959</c:v>
                </c:pt>
                <c:pt idx="20">
                  <c:v>2.3625677975957564</c:v>
                </c:pt>
                <c:pt idx="21">
                  <c:v>2.399609069276107</c:v>
                </c:pt>
                <c:pt idx="22">
                  <c:v>2.883545792825764</c:v>
                </c:pt>
                <c:pt idx="23">
                  <c:v>4.2904594411484007</c:v>
                </c:pt>
                <c:pt idx="24">
                  <c:v>4.5781415136001664</c:v>
                </c:pt>
                <c:pt idx="25">
                  <c:v>4.0345260670111838</c:v>
                </c:pt>
                <c:pt idx="26">
                  <c:v>4.0345260670111838</c:v>
                </c:pt>
                <c:pt idx="27">
                  <c:v>3.5766929733857151</c:v>
                </c:pt>
                <c:pt idx="28">
                  <c:v>3.8575953588521155</c:v>
                </c:pt>
                <c:pt idx="29">
                  <c:v>4.0345260670111838</c:v>
                </c:pt>
              </c:numCache>
            </c:numRef>
          </c:yVal>
          <c:smooth val="0"/>
        </c:ser>
        <c:dLbls>
          <c:showLegendKey val="0"/>
          <c:showVal val="0"/>
          <c:showCatName val="0"/>
          <c:showSerName val="0"/>
          <c:showPercent val="0"/>
          <c:showBubbleSize val="0"/>
        </c:dLbls>
        <c:axId val="76221824"/>
        <c:axId val="76252672"/>
      </c:scatterChart>
      <c:valAx>
        <c:axId val="76221824"/>
        <c:scaling>
          <c:orientation val="minMax"/>
        </c:scaling>
        <c:delete val="0"/>
        <c:axPos val="b"/>
        <c:title>
          <c:tx>
            <c:rich>
              <a:bodyPr/>
              <a:lstStyle/>
              <a:p>
                <a:pPr>
                  <a:defRPr/>
                </a:pPr>
                <a:r>
                  <a:rPr lang="en-US"/>
                  <a:t>Time (hr)</a:t>
                </a:r>
              </a:p>
            </c:rich>
          </c:tx>
          <c:overlay val="0"/>
        </c:title>
        <c:numFmt formatCode="General" sourceLinked="1"/>
        <c:majorTickMark val="out"/>
        <c:minorTickMark val="none"/>
        <c:tickLblPos val="nextTo"/>
        <c:crossAx val="76252672"/>
        <c:crosses val="autoZero"/>
        <c:crossBetween val="midCat"/>
      </c:valAx>
      <c:valAx>
        <c:axId val="76252672"/>
        <c:scaling>
          <c:orientation val="minMax"/>
        </c:scaling>
        <c:delete val="0"/>
        <c:axPos val="l"/>
        <c:majorGridlines/>
        <c:title>
          <c:tx>
            <c:rich>
              <a:bodyPr rot="-5400000" vert="horz"/>
              <a:lstStyle/>
              <a:p>
                <a:pPr>
                  <a:defRPr/>
                </a:pPr>
                <a:r>
                  <a:rPr lang="en-US"/>
                  <a:t>'-ln((Croom(t)-Coutdoor)/(Ct=0-Coutdoor))</a:t>
                </a:r>
              </a:p>
            </c:rich>
          </c:tx>
          <c:overlay val="0"/>
        </c:title>
        <c:numFmt formatCode="General" sourceLinked="1"/>
        <c:majorTickMark val="out"/>
        <c:minorTickMark val="none"/>
        <c:tickLblPos val="nextTo"/>
        <c:crossAx val="76221824"/>
        <c:crosses val="autoZero"/>
        <c:crossBetween val="midCat"/>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550" cy="62913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550" cy="629130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topLeftCell="A60" workbookViewId="0">
      <selection activeCell="A2" sqref="A2:C117"/>
    </sheetView>
  </sheetViews>
  <sheetFormatPr defaultRowHeight="15" x14ac:dyDescent="0.25"/>
  <cols>
    <col min="2" max="2" width="20.5703125" bestFit="1" customWidth="1"/>
  </cols>
  <sheetData>
    <row r="1" spans="1:3" x14ac:dyDescent="0.25">
      <c r="A1" t="s">
        <v>0</v>
      </c>
    </row>
    <row r="2" spans="1:3" x14ac:dyDescent="0.25">
      <c r="A2" t="s">
        <v>1</v>
      </c>
      <c r="B2" t="s">
        <v>2</v>
      </c>
      <c r="C2" t="s">
        <v>3</v>
      </c>
    </row>
    <row r="3" spans="1:3" x14ac:dyDescent="0.25">
      <c r="A3">
        <v>1</v>
      </c>
      <c r="B3" s="1">
        <v>41537.606550925928</v>
      </c>
      <c r="C3">
        <v>680.1</v>
      </c>
    </row>
    <row r="4" spans="1:3" x14ac:dyDescent="0.25">
      <c r="A4">
        <v>2</v>
      </c>
      <c r="B4" s="1">
        <v>41537.607245370367</v>
      </c>
      <c r="C4">
        <v>653.20000000000005</v>
      </c>
    </row>
    <row r="5" spans="1:3" x14ac:dyDescent="0.25">
      <c r="A5">
        <v>3</v>
      </c>
      <c r="B5" s="1">
        <v>41537.607939814814</v>
      </c>
      <c r="C5">
        <v>638.6</v>
      </c>
    </row>
    <row r="6" spans="1:3" x14ac:dyDescent="0.25">
      <c r="A6">
        <v>4</v>
      </c>
      <c r="B6" s="1">
        <v>41537.608634259261</v>
      </c>
      <c r="C6">
        <v>635.5</v>
      </c>
    </row>
    <row r="7" spans="1:3" x14ac:dyDescent="0.25">
      <c r="A7">
        <v>5</v>
      </c>
      <c r="B7" s="1">
        <v>41537.6093287037</v>
      </c>
      <c r="C7">
        <v>522</v>
      </c>
    </row>
    <row r="8" spans="1:3" x14ac:dyDescent="0.25">
      <c r="A8">
        <v>6</v>
      </c>
      <c r="B8" s="1">
        <v>41537.610023148147</v>
      </c>
      <c r="C8">
        <v>523.20000000000005</v>
      </c>
    </row>
    <row r="9" spans="1:3" x14ac:dyDescent="0.25">
      <c r="A9">
        <v>7</v>
      </c>
      <c r="B9" s="1">
        <v>41537.610717592594</v>
      </c>
      <c r="C9">
        <v>509.2</v>
      </c>
    </row>
    <row r="10" spans="1:3" x14ac:dyDescent="0.25">
      <c r="A10">
        <v>8</v>
      </c>
      <c r="B10" s="1">
        <v>41537.61141203704</v>
      </c>
      <c r="C10">
        <v>509.8</v>
      </c>
    </row>
    <row r="11" spans="1:3" x14ac:dyDescent="0.25">
      <c r="A11">
        <v>9</v>
      </c>
      <c r="B11" s="1">
        <v>41537.61210648148</v>
      </c>
      <c r="C11">
        <v>507.9</v>
      </c>
    </row>
    <row r="12" spans="1:3" x14ac:dyDescent="0.25">
      <c r="A12">
        <v>10</v>
      </c>
      <c r="B12" s="1">
        <v>41537.612800925926</v>
      </c>
      <c r="C12">
        <v>489.6</v>
      </c>
    </row>
    <row r="13" spans="1:3" x14ac:dyDescent="0.25">
      <c r="A13">
        <v>11</v>
      </c>
      <c r="B13" s="1">
        <v>41537.613495370373</v>
      </c>
      <c r="C13">
        <v>485.3</v>
      </c>
    </row>
    <row r="14" spans="1:3" x14ac:dyDescent="0.25">
      <c r="A14">
        <v>12</v>
      </c>
      <c r="B14" s="1">
        <v>41537.614189814813</v>
      </c>
      <c r="C14">
        <v>486</v>
      </c>
    </row>
    <row r="15" spans="1:3" x14ac:dyDescent="0.25">
      <c r="A15">
        <v>13</v>
      </c>
      <c r="B15" s="1">
        <v>41537.614884259259</v>
      </c>
      <c r="C15">
        <v>506.7</v>
      </c>
    </row>
    <row r="16" spans="1:3" x14ac:dyDescent="0.25">
      <c r="A16">
        <v>14</v>
      </c>
      <c r="B16" s="1">
        <v>41537.615578703706</v>
      </c>
      <c r="C16">
        <v>511.6</v>
      </c>
    </row>
    <row r="17" spans="1:3" x14ac:dyDescent="0.25">
      <c r="A17">
        <v>15</v>
      </c>
      <c r="B17" s="1">
        <v>41537.616273148145</v>
      </c>
      <c r="C17">
        <v>509.2</v>
      </c>
    </row>
    <row r="18" spans="1:3" x14ac:dyDescent="0.25">
      <c r="A18">
        <v>16</v>
      </c>
      <c r="B18" s="1">
        <v>41537.616967592592</v>
      </c>
      <c r="C18">
        <v>512.79999999999995</v>
      </c>
    </row>
    <row r="19" spans="1:3" x14ac:dyDescent="0.25">
      <c r="A19">
        <v>17</v>
      </c>
      <c r="B19" s="1">
        <v>41537.617662037039</v>
      </c>
      <c r="C19">
        <v>511</v>
      </c>
    </row>
    <row r="20" spans="1:3" x14ac:dyDescent="0.25">
      <c r="A20">
        <v>18</v>
      </c>
      <c r="B20" s="1">
        <v>41537.618356481478</v>
      </c>
      <c r="C20">
        <v>495.1</v>
      </c>
    </row>
    <row r="21" spans="1:3" x14ac:dyDescent="0.25">
      <c r="A21">
        <v>19</v>
      </c>
      <c r="B21" s="1">
        <v>41537.619050925925</v>
      </c>
      <c r="C21">
        <v>615.4</v>
      </c>
    </row>
    <row r="22" spans="1:3" x14ac:dyDescent="0.25">
      <c r="A22">
        <v>20</v>
      </c>
      <c r="B22" s="1">
        <v>41537.619745370372</v>
      </c>
      <c r="C22">
        <v>545.79999999999995</v>
      </c>
    </row>
    <row r="23" spans="1:3" x14ac:dyDescent="0.25">
      <c r="A23">
        <v>21</v>
      </c>
      <c r="B23" s="1">
        <v>41537.620439814818</v>
      </c>
      <c r="C23">
        <v>567.20000000000005</v>
      </c>
    </row>
    <row r="24" spans="1:3" x14ac:dyDescent="0.25">
      <c r="A24">
        <v>22</v>
      </c>
      <c r="B24" s="1">
        <v>41537.621134259258</v>
      </c>
      <c r="C24">
        <v>567.20000000000005</v>
      </c>
    </row>
    <row r="25" spans="1:3" x14ac:dyDescent="0.25">
      <c r="A25">
        <v>23</v>
      </c>
      <c r="B25" s="1">
        <v>41537.621828703705</v>
      </c>
      <c r="C25">
        <v>579.4</v>
      </c>
    </row>
    <row r="26" spans="1:3" x14ac:dyDescent="0.25">
      <c r="A26">
        <v>24</v>
      </c>
      <c r="B26" s="1">
        <v>41537.622523148151</v>
      </c>
      <c r="C26">
        <v>611.1</v>
      </c>
    </row>
    <row r="27" spans="1:3" x14ac:dyDescent="0.25">
      <c r="A27">
        <v>25</v>
      </c>
      <c r="B27" s="1">
        <v>41537.623217592591</v>
      </c>
      <c r="C27">
        <v>608.1</v>
      </c>
    </row>
    <row r="28" spans="1:3" x14ac:dyDescent="0.25">
      <c r="A28">
        <v>26</v>
      </c>
      <c r="B28" s="1">
        <v>41537.623912037037</v>
      </c>
      <c r="C28">
        <v>599.5</v>
      </c>
    </row>
    <row r="29" spans="1:3" x14ac:dyDescent="0.25">
      <c r="A29">
        <v>27</v>
      </c>
      <c r="B29" s="1">
        <v>41537.624606481484</v>
      </c>
      <c r="C29">
        <v>589.1</v>
      </c>
    </row>
    <row r="30" spans="1:3" x14ac:dyDescent="0.25">
      <c r="A30">
        <v>28</v>
      </c>
      <c r="B30" s="1">
        <v>41537.625300925924</v>
      </c>
      <c r="C30">
        <v>581.20000000000005</v>
      </c>
    </row>
    <row r="31" spans="1:3" x14ac:dyDescent="0.25">
      <c r="A31">
        <v>29</v>
      </c>
      <c r="B31" s="1">
        <v>41537.62599537037</v>
      </c>
      <c r="C31">
        <v>581.79999999999995</v>
      </c>
    </row>
    <row r="32" spans="1:3" x14ac:dyDescent="0.25">
      <c r="A32">
        <v>30</v>
      </c>
      <c r="B32" s="1">
        <v>41537.626689814817</v>
      </c>
      <c r="C32">
        <v>597.1</v>
      </c>
    </row>
    <row r="33" spans="1:3" x14ac:dyDescent="0.25">
      <c r="A33">
        <v>31</v>
      </c>
      <c r="B33" s="1">
        <v>41537.627384259256</v>
      </c>
      <c r="C33">
        <v>599.5</v>
      </c>
    </row>
    <row r="34" spans="1:3" x14ac:dyDescent="0.25">
      <c r="A34">
        <v>32</v>
      </c>
      <c r="B34" s="1">
        <v>41537.628078703703</v>
      </c>
      <c r="C34">
        <v>601.29999999999995</v>
      </c>
    </row>
    <row r="35" spans="1:3" x14ac:dyDescent="0.25">
      <c r="A35">
        <v>33</v>
      </c>
      <c r="B35" s="1">
        <v>41537.62877314815</v>
      </c>
      <c r="C35">
        <v>605</v>
      </c>
    </row>
    <row r="36" spans="1:3" x14ac:dyDescent="0.25">
      <c r="A36">
        <v>34</v>
      </c>
      <c r="B36" s="1">
        <v>41537.629467592589</v>
      </c>
      <c r="C36">
        <v>608.1</v>
      </c>
    </row>
    <row r="37" spans="1:3" x14ac:dyDescent="0.25">
      <c r="A37">
        <v>35</v>
      </c>
      <c r="B37" s="1">
        <v>41537.630162037036</v>
      </c>
      <c r="C37">
        <v>615.4</v>
      </c>
    </row>
    <row r="38" spans="1:3" x14ac:dyDescent="0.25">
      <c r="A38">
        <v>36</v>
      </c>
      <c r="B38" s="1">
        <v>41537.630856481483</v>
      </c>
      <c r="C38">
        <v>612.29999999999995</v>
      </c>
    </row>
    <row r="39" spans="1:3" x14ac:dyDescent="0.25">
      <c r="A39">
        <v>37</v>
      </c>
      <c r="B39" s="1">
        <v>41537.631550925929</v>
      </c>
      <c r="C39">
        <v>616</v>
      </c>
    </row>
    <row r="40" spans="1:3" x14ac:dyDescent="0.25">
      <c r="A40">
        <v>38</v>
      </c>
      <c r="B40" s="1">
        <v>41537.632245370369</v>
      </c>
      <c r="C40">
        <v>614.20000000000005</v>
      </c>
    </row>
    <row r="41" spans="1:3" x14ac:dyDescent="0.25">
      <c r="A41">
        <v>39</v>
      </c>
      <c r="B41" s="1">
        <v>41537.632939814815</v>
      </c>
      <c r="C41">
        <v>613.6</v>
      </c>
    </row>
    <row r="42" spans="1:3" x14ac:dyDescent="0.25">
      <c r="A42">
        <v>40</v>
      </c>
      <c r="B42" s="1">
        <v>41537.633634259262</v>
      </c>
      <c r="C42">
        <v>617.20000000000005</v>
      </c>
    </row>
    <row r="43" spans="1:3" x14ac:dyDescent="0.25">
      <c r="A43">
        <v>41</v>
      </c>
      <c r="B43" s="1">
        <v>41537.634328703702</v>
      </c>
      <c r="C43">
        <v>614.79999999999995</v>
      </c>
    </row>
    <row r="44" spans="1:3" x14ac:dyDescent="0.25">
      <c r="A44">
        <v>42</v>
      </c>
      <c r="B44" s="1">
        <v>41537.635023148148</v>
      </c>
      <c r="C44">
        <v>616</v>
      </c>
    </row>
    <row r="45" spans="1:3" x14ac:dyDescent="0.25">
      <c r="A45">
        <v>43</v>
      </c>
      <c r="B45" s="1">
        <v>41537.635717592595</v>
      </c>
      <c r="C45">
        <v>617.79999999999995</v>
      </c>
    </row>
    <row r="46" spans="1:3" x14ac:dyDescent="0.25">
      <c r="A46">
        <v>44</v>
      </c>
      <c r="B46" s="1">
        <v>41537.636412037034</v>
      </c>
      <c r="C46">
        <v>621.5</v>
      </c>
    </row>
    <row r="47" spans="1:3" x14ac:dyDescent="0.25">
      <c r="A47">
        <v>45</v>
      </c>
      <c r="B47" s="1">
        <v>41537.637106481481</v>
      </c>
      <c r="C47">
        <v>623.29999999999995</v>
      </c>
    </row>
    <row r="48" spans="1:3" x14ac:dyDescent="0.25">
      <c r="A48">
        <v>46</v>
      </c>
      <c r="B48" s="1">
        <v>41537.637800925928</v>
      </c>
      <c r="C48">
        <v>624.5</v>
      </c>
    </row>
    <row r="49" spans="1:3" x14ac:dyDescent="0.25">
      <c r="A49">
        <v>47</v>
      </c>
      <c r="B49" s="1">
        <v>41537.638495370367</v>
      </c>
      <c r="C49">
        <v>622.1</v>
      </c>
    </row>
    <row r="50" spans="1:3" x14ac:dyDescent="0.25">
      <c r="A50">
        <v>48</v>
      </c>
      <c r="B50" s="1">
        <v>41537.639189814814</v>
      </c>
      <c r="C50">
        <v>623.9</v>
      </c>
    </row>
    <row r="51" spans="1:3" x14ac:dyDescent="0.25">
      <c r="A51">
        <v>49</v>
      </c>
      <c r="B51" s="1">
        <v>41537.639884259261</v>
      </c>
      <c r="C51">
        <v>620.29999999999995</v>
      </c>
    </row>
    <row r="52" spans="1:3" x14ac:dyDescent="0.25">
      <c r="A52">
        <v>50</v>
      </c>
      <c r="B52" s="1">
        <v>41537.6405787037</v>
      </c>
      <c r="C52">
        <v>617.20000000000005</v>
      </c>
    </row>
    <row r="53" spans="1:3" x14ac:dyDescent="0.25">
      <c r="A53">
        <v>51</v>
      </c>
      <c r="B53" s="1">
        <v>41537.641273148147</v>
      </c>
      <c r="C53">
        <v>620.29999999999995</v>
      </c>
    </row>
    <row r="54" spans="1:3" x14ac:dyDescent="0.25">
      <c r="A54">
        <v>52</v>
      </c>
      <c r="B54" s="1">
        <v>41537.641967592594</v>
      </c>
      <c r="C54">
        <v>625.20000000000005</v>
      </c>
    </row>
    <row r="55" spans="1:3" x14ac:dyDescent="0.25">
      <c r="A55">
        <v>53</v>
      </c>
      <c r="B55" s="1">
        <v>41537.64266203704</v>
      </c>
      <c r="C55">
        <v>623.29999999999995</v>
      </c>
    </row>
    <row r="56" spans="1:3" x14ac:dyDescent="0.25">
      <c r="A56">
        <v>54</v>
      </c>
      <c r="B56" s="1">
        <v>41537.64335648148</v>
      </c>
      <c r="C56">
        <v>619</v>
      </c>
    </row>
    <row r="57" spans="1:3" x14ac:dyDescent="0.25">
      <c r="A57">
        <v>55</v>
      </c>
      <c r="B57" s="1">
        <v>41537.644050925926</v>
      </c>
      <c r="C57">
        <v>618.4</v>
      </c>
    </row>
    <row r="58" spans="1:3" x14ac:dyDescent="0.25">
      <c r="A58">
        <v>56</v>
      </c>
      <c r="B58" s="1">
        <v>41537.644745370373</v>
      </c>
      <c r="C58">
        <v>617.20000000000005</v>
      </c>
    </row>
    <row r="59" spans="1:3" x14ac:dyDescent="0.25">
      <c r="A59">
        <v>57</v>
      </c>
      <c r="B59" s="1">
        <v>41537.645439814813</v>
      </c>
      <c r="C59">
        <v>619</v>
      </c>
    </row>
    <row r="60" spans="1:3" x14ac:dyDescent="0.25">
      <c r="A60">
        <v>58</v>
      </c>
      <c r="B60" s="1">
        <v>41537.646134259259</v>
      </c>
      <c r="C60">
        <v>618.4</v>
      </c>
    </row>
    <row r="61" spans="1:3" x14ac:dyDescent="0.25">
      <c r="A61">
        <v>59</v>
      </c>
      <c r="B61" s="1">
        <v>41537.646828703706</v>
      </c>
      <c r="C61">
        <v>617.20000000000005</v>
      </c>
    </row>
    <row r="62" spans="1:3" x14ac:dyDescent="0.25">
      <c r="A62">
        <v>60</v>
      </c>
      <c r="B62" s="1">
        <v>41537.647523148145</v>
      </c>
      <c r="C62">
        <v>619</v>
      </c>
    </row>
    <row r="63" spans="1:3" x14ac:dyDescent="0.25">
      <c r="A63">
        <v>61</v>
      </c>
      <c r="B63" s="1">
        <v>41537.648217592592</v>
      </c>
      <c r="C63">
        <v>617.20000000000005</v>
      </c>
    </row>
    <row r="64" spans="1:3" x14ac:dyDescent="0.25">
      <c r="A64">
        <v>62</v>
      </c>
      <c r="B64" s="1">
        <v>41537.648912037039</v>
      </c>
      <c r="C64">
        <v>616</v>
      </c>
    </row>
    <row r="65" spans="1:3" x14ac:dyDescent="0.25">
      <c r="A65">
        <v>63</v>
      </c>
      <c r="B65" s="1">
        <v>41537.649606481478</v>
      </c>
      <c r="C65">
        <v>612.29999999999995</v>
      </c>
    </row>
    <row r="66" spans="1:3" x14ac:dyDescent="0.25">
      <c r="A66">
        <v>64</v>
      </c>
      <c r="B66" s="1">
        <v>41537.650300925925</v>
      </c>
      <c r="C66">
        <v>612.9</v>
      </c>
    </row>
    <row r="67" spans="1:3" x14ac:dyDescent="0.25">
      <c r="A67">
        <v>65</v>
      </c>
      <c r="B67" s="1">
        <v>41537.650995370372</v>
      </c>
      <c r="C67">
        <v>601.29999999999995</v>
      </c>
    </row>
    <row r="68" spans="1:3" x14ac:dyDescent="0.25">
      <c r="A68">
        <v>66</v>
      </c>
      <c r="B68" s="1">
        <v>41537.651689814818</v>
      </c>
      <c r="C68">
        <v>600.1</v>
      </c>
    </row>
    <row r="69" spans="1:3" x14ac:dyDescent="0.25">
      <c r="A69">
        <v>67</v>
      </c>
      <c r="B69" s="1">
        <v>41537.652384259258</v>
      </c>
      <c r="C69">
        <v>606.20000000000005</v>
      </c>
    </row>
    <row r="70" spans="1:3" x14ac:dyDescent="0.25">
      <c r="A70">
        <v>68</v>
      </c>
      <c r="B70" s="1">
        <v>41537.653078703705</v>
      </c>
      <c r="C70">
        <v>609.29999999999995</v>
      </c>
    </row>
    <row r="71" spans="1:3" x14ac:dyDescent="0.25">
      <c r="A71">
        <v>69</v>
      </c>
      <c r="B71" s="1">
        <v>41537.653773148151</v>
      </c>
      <c r="C71">
        <v>611.1</v>
      </c>
    </row>
    <row r="72" spans="1:3" x14ac:dyDescent="0.25">
      <c r="A72">
        <v>70</v>
      </c>
      <c r="B72" s="1">
        <v>41537.654467592591</v>
      </c>
      <c r="C72">
        <v>612.29999999999995</v>
      </c>
    </row>
    <row r="73" spans="1:3" x14ac:dyDescent="0.25">
      <c r="A73">
        <v>71</v>
      </c>
      <c r="B73" s="1">
        <v>41537.655162037037</v>
      </c>
      <c r="C73">
        <v>610.5</v>
      </c>
    </row>
    <row r="74" spans="1:3" x14ac:dyDescent="0.25">
      <c r="A74">
        <v>72</v>
      </c>
      <c r="B74" s="1">
        <v>41537.655856481484</v>
      </c>
      <c r="C74">
        <v>609.29999999999995</v>
      </c>
    </row>
    <row r="75" spans="1:3" x14ac:dyDescent="0.25">
      <c r="A75">
        <v>73</v>
      </c>
      <c r="B75" s="1">
        <v>41537.656550925924</v>
      </c>
      <c r="C75">
        <v>609.29999999999995</v>
      </c>
    </row>
    <row r="76" spans="1:3" x14ac:dyDescent="0.25">
      <c r="A76">
        <v>74</v>
      </c>
      <c r="B76" s="1">
        <v>41537.65724537037</v>
      </c>
      <c r="C76">
        <v>609.29999999999995</v>
      </c>
    </row>
    <row r="77" spans="1:3" x14ac:dyDescent="0.25">
      <c r="A77">
        <v>75</v>
      </c>
      <c r="B77" s="1">
        <v>41537.657939814817</v>
      </c>
      <c r="C77">
        <v>610.5</v>
      </c>
    </row>
    <row r="78" spans="1:3" x14ac:dyDescent="0.25">
      <c r="A78">
        <v>76</v>
      </c>
      <c r="B78" s="1">
        <v>41537.658634259256</v>
      </c>
      <c r="C78">
        <v>609.9</v>
      </c>
    </row>
    <row r="79" spans="1:3" x14ac:dyDescent="0.25">
      <c r="A79">
        <v>77</v>
      </c>
      <c r="B79" s="1">
        <v>41537.659328703703</v>
      </c>
      <c r="C79">
        <v>617.20000000000005</v>
      </c>
    </row>
    <row r="80" spans="1:3" x14ac:dyDescent="0.25">
      <c r="A80">
        <v>78</v>
      </c>
      <c r="B80" s="1">
        <v>41537.66002314815</v>
      </c>
      <c r="C80">
        <v>675.2</v>
      </c>
    </row>
    <row r="81" spans="1:3" x14ac:dyDescent="0.25">
      <c r="A81">
        <v>79</v>
      </c>
      <c r="B81" s="1">
        <v>41537.660717592589</v>
      </c>
      <c r="C81">
        <v>667.3</v>
      </c>
    </row>
    <row r="82" spans="1:3" x14ac:dyDescent="0.25">
      <c r="A82">
        <v>80</v>
      </c>
      <c r="B82" s="1">
        <v>41537.661412037036</v>
      </c>
      <c r="C82">
        <v>655.1</v>
      </c>
    </row>
    <row r="83" spans="1:3" x14ac:dyDescent="0.25">
      <c r="A83">
        <v>81</v>
      </c>
      <c r="B83" s="1">
        <v>41537.662106481483</v>
      </c>
      <c r="C83">
        <v>647.1</v>
      </c>
    </row>
    <row r="84" spans="1:3" x14ac:dyDescent="0.25">
      <c r="A84">
        <v>82</v>
      </c>
      <c r="B84" s="1">
        <v>41537.662800925929</v>
      </c>
      <c r="C84">
        <v>632.5</v>
      </c>
    </row>
    <row r="85" spans="1:3" x14ac:dyDescent="0.25">
      <c r="A85">
        <v>83</v>
      </c>
      <c r="B85" s="1">
        <v>41537.663495370369</v>
      </c>
      <c r="C85">
        <v>611.1</v>
      </c>
    </row>
    <row r="86" spans="1:3" x14ac:dyDescent="0.25">
      <c r="A86">
        <v>84</v>
      </c>
      <c r="B86" s="1">
        <v>41537.664189814815</v>
      </c>
      <c r="C86">
        <v>587.9</v>
      </c>
    </row>
    <row r="87" spans="1:3" x14ac:dyDescent="0.25">
      <c r="A87">
        <v>85</v>
      </c>
      <c r="B87" s="1">
        <v>41537.664884259262</v>
      </c>
      <c r="C87">
        <v>583</v>
      </c>
    </row>
    <row r="88" spans="1:3" x14ac:dyDescent="0.25">
      <c r="A88">
        <v>86</v>
      </c>
      <c r="B88" s="1">
        <v>41537.665578703702</v>
      </c>
      <c r="C88">
        <v>551.9</v>
      </c>
    </row>
    <row r="89" spans="1:3" x14ac:dyDescent="0.25">
      <c r="A89">
        <v>87</v>
      </c>
      <c r="B89" s="1">
        <v>41537.666273148148</v>
      </c>
      <c r="C89">
        <v>553.1</v>
      </c>
    </row>
    <row r="90" spans="1:3" x14ac:dyDescent="0.25">
      <c r="A90">
        <v>88</v>
      </c>
      <c r="B90" s="1">
        <v>41537.666967592595</v>
      </c>
      <c r="C90">
        <v>553.1</v>
      </c>
    </row>
    <row r="91" spans="1:3" x14ac:dyDescent="0.25">
      <c r="A91">
        <v>89</v>
      </c>
      <c r="B91" s="1">
        <v>41537.667662037034</v>
      </c>
      <c r="C91">
        <v>549.5</v>
      </c>
    </row>
    <row r="92" spans="1:3" x14ac:dyDescent="0.25">
      <c r="A92">
        <v>90</v>
      </c>
      <c r="B92" s="1">
        <v>41537.668356481481</v>
      </c>
      <c r="C92">
        <v>544</v>
      </c>
    </row>
    <row r="93" spans="1:3" x14ac:dyDescent="0.25">
      <c r="A93">
        <v>91</v>
      </c>
      <c r="B93" s="1">
        <v>41537.669050925928</v>
      </c>
      <c r="C93">
        <v>536</v>
      </c>
    </row>
    <row r="94" spans="1:3" x14ac:dyDescent="0.25">
      <c r="A94">
        <v>92</v>
      </c>
      <c r="B94" s="1">
        <v>41537.669745370367</v>
      </c>
      <c r="C94">
        <v>531.1</v>
      </c>
    </row>
    <row r="95" spans="1:3" x14ac:dyDescent="0.25">
      <c r="A95">
        <v>93</v>
      </c>
      <c r="B95" s="1">
        <v>41537.670439814814</v>
      </c>
      <c r="C95">
        <v>528.1</v>
      </c>
    </row>
    <row r="96" spans="1:3" x14ac:dyDescent="0.25">
      <c r="A96">
        <v>94</v>
      </c>
      <c r="B96" s="1">
        <v>41537.671134259261</v>
      </c>
      <c r="C96">
        <v>526.9</v>
      </c>
    </row>
    <row r="97" spans="1:3" x14ac:dyDescent="0.25">
      <c r="A97">
        <v>95</v>
      </c>
      <c r="B97" s="1">
        <v>41537.6718287037</v>
      </c>
      <c r="C97">
        <v>527.5</v>
      </c>
    </row>
    <row r="98" spans="1:3" x14ac:dyDescent="0.25">
      <c r="A98">
        <v>96</v>
      </c>
      <c r="B98" s="1">
        <v>41537.672523148147</v>
      </c>
      <c r="C98">
        <v>525</v>
      </c>
    </row>
    <row r="99" spans="1:3" x14ac:dyDescent="0.25">
      <c r="A99">
        <v>97</v>
      </c>
      <c r="B99" s="1">
        <v>41537.673217592594</v>
      </c>
      <c r="C99">
        <v>518.9</v>
      </c>
    </row>
    <row r="100" spans="1:3" x14ac:dyDescent="0.25">
      <c r="A100">
        <v>98</v>
      </c>
      <c r="B100" s="1">
        <v>41537.67391203704</v>
      </c>
      <c r="C100">
        <v>516.5</v>
      </c>
    </row>
    <row r="101" spans="1:3" x14ac:dyDescent="0.25">
      <c r="A101">
        <v>99</v>
      </c>
      <c r="B101" s="1">
        <v>41537.67460648148</v>
      </c>
      <c r="C101">
        <v>515.9</v>
      </c>
    </row>
    <row r="102" spans="1:3" x14ac:dyDescent="0.25">
      <c r="A102">
        <v>100</v>
      </c>
      <c r="B102" s="1">
        <v>41537.675300925926</v>
      </c>
      <c r="C102">
        <v>509.8</v>
      </c>
    </row>
    <row r="103" spans="1:3" x14ac:dyDescent="0.25">
      <c r="A103">
        <v>101</v>
      </c>
      <c r="B103" s="1">
        <v>41537.675995370373</v>
      </c>
      <c r="C103">
        <v>502.4</v>
      </c>
    </row>
    <row r="104" spans="1:3" x14ac:dyDescent="0.25">
      <c r="A104">
        <v>102</v>
      </c>
      <c r="B104" s="1">
        <v>41537.676689814813</v>
      </c>
      <c r="C104">
        <v>501.8</v>
      </c>
    </row>
    <row r="105" spans="1:3" x14ac:dyDescent="0.25">
      <c r="A105">
        <v>103</v>
      </c>
      <c r="B105" s="1">
        <v>41537.677384259259</v>
      </c>
      <c r="C105">
        <v>503.1</v>
      </c>
    </row>
    <row r="106" spans="1:3" x14ac:dyDescent="0.25">
      <c r="A106">
        <v>104</v>
      </c>
      <c r="B106" s="1">
        <v>41537.678078703706</v>
      </c>
      <c r="C106">
        <v>503.1</v>
      </c>
    </row>
    <row r="107" spans="1:3" x14ac:dyDescent="0.25">
      <c r="A107">
        <v>105</v>
      </c>
      <c r="B107" s="1">
        <v>41537.678773148145</v>
      </c>
      <c r="C107">
        <v>504.9</v>
      </c>
    </row>
    <row r="108" spans="1:3" x14ac:dyDescent="0.25">
      <c r="A108">
        <v>106</v>
      </c>
      <c r="B108" s="1">
        <v>41537.679467592592</v>
      </c>
      <c r="C108">
        <v>503.7</v>
      </c>
    </row>
    <row r="109" spans="1:3" x14ac:dyDescent="0.25">
      <c r="A109">
        <v>107</v>
      </c>
      <c r="B109" s="1">
        <v>41537.680162037039</v>
      </c>
      <c r="C109">
        <v>503.1</v>
      </c>
    </row>
    <row r="110" spans="1:3" x14ac:dyDescent="0.25">
      <c r="A110">
        <v>108</v>
      </c>
      <c r="B110" s="1">
        <v>41537.680856481478</v>
      </c>
      <c r="C110">
        <v>503.1</v>
      </c>
    </row>
    <row r="111" spans="1:3" x14ac:dyDescent="0.25">
      <c r="A111">
        <v>109</v>
      </c>
      <c r="B111" s="1">
        <v>41537.681550925925</v>
      </c>
      <c r="C111">
        <v>515.9</v>
      </c>
    </row>
    <row r="112" spans="1:3" x14ac:dyDescent="0.25">
      <c r="A112">
        <v>110</v>
      </c>
      <c r="B112" s="1">
        <v>41537.682245370372</v>
      </c>
      <c r="C112">
        <v>522</v>
      </c>
    </row>
    <row r="113" spans="1:3" x14ac:dyDescent="0.25">
      <c r="A113">
        <v>111</v>
      </c>
      <c r="B113" s="1">
        <v>41537.682939814818</v>
      </c>
      <c r="C113">
        <v>517.1</v>
      </c>
    </row>
    <row r="114" spans="1:3" x14ac:dyDescent="0.25">
      <c r="A114">
        <v>112</v>
      </c>
      <c r="B114" s="1">
        <v>41537.683634259258</v>
      </c>
      <c r="C114">
        <v>503.1</v>
      </c>
    </row>
    <row r="115" spans="1:3" x14ac:dyDescent="0.25">
      <c r="A115">
        <v>113</v>
      </c>
      <c r="B115" s="1">
        <v>41537.684328703705</v>
      </c>
      <c r="C115">
        <v>486</v>
      </c>
    </row>
    <row r="116" spans="1:3" x14ac:dyDescent="0.25">
      <c r="A116">
        <v>114</v>
      </c>
      <c r="B116" s="1">
        <v>41537.685023148151</v>
      </c>
      <c r="C116">
        <v>479.9</v>
      </c>
    </row>
    <row r="117" spans="1:3" x14ac:dyDescent="0.25">
      <c r="A117">
        <v>115</v>
      </c>
      <c r="B117" s="1">
        <v>41537.685717592591</v>
      </c>
      <c r="C117">
        <v>473.7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workbookViewId="0">
      <selection activeCell="B12" sqref="B12"/>
    </sheetView>
  </sheetViews>
  <sheetFormatPr defaultRowHeight="15" x14ac:dyDescent="0.25"/>
  <cols>
    <col min="1" max="1" width="47.5703125" bestFit="1" customWidth="1"/>
    <col min="2" max="2" width="20.5703125" bestFit="1" customWidth="1"/>
    <col min="4" max="4" width="10.28515625" bestFit="1" customWidth="1"/>
    <col min="6" max="6" width="54" customWidth="1"/>
  </cols>
  <sheetData>
    <row r="1" spans="1:14" x14ac:dyDescent="0.25">
      <c r="A1" t="s">
        <v>4</v>
      </c>
    </row>
    <row r="2" spans="1:14" x14ac:dyDescent="0.25">
      <c r="A2" t="s">
        <v>5</v>
      </c>
    </row>
    <row r="3" spans="1:14" x14ac:dyDescent="0.25">
      <c r="A3" s="2">
        <v>41557</v>
      </c>
    </row>
    <row r="5" spans="1:14" x14ac:dyDescent="0.25">
      <c r="A5" t="s">
        <v>6</v>
      </c>
    </row>
    <row r="6" spans="1:14" x14ac:dyDescent="0.25">
      <c r="A6" t="s">
        <v>7</v>
      </c>
      <c r="B6">
        <v>500</v>
      </c>
    </row>
    <row r="7" spans="1:14" x14ac:dyDescent="0.25">
      <c r="A7" t="s">
        <v>8</v>
      </c>
      <c r="B7">
        <v>400</v>
      </c>
      <c r="N7">
        <v>6.35</v>
      </c>
    </row>
    <row r="8" spans="1:14" x14ac:dyDescent="0.25">
      <c r="A8" t="s">
        <v>9</v>
      </c>
      <c r="B8">
        <f>B7-B6</f>
        <v>-100</v>
      </c>
      <c r="N8">
        <v>3.35</v>
      </c>
    </row>
    <row r="9" spans="1:14" x14ac:dyDescent="0.25">
      <c r="N9">
        <v>2.9</v>
      </c>
    </row>
    <row r="10" spans="1:14" x14ac:dyDescent="0.25">
      <c r="A10" t="s">
        <v>14</v>
      </c>
      <c r="B10">
        <v>2173.6</v>
      </c>
      <c r="N10">
        <f>N7*N8*N9</f>
        <v>61.690249999999999</v>
      </c>
    </row>
    <row r="11" spans="1:14" x14ac:dyDescent="0.25">
      <c r="A11" t="s">
        <v>13</v>
      </c>
      <c r="B11">
        <v>18</v>
      </c>
      <c r="N11">
        <f>N10*3.28^3</f>
        <v>2176.8979047679995</v>
      </c>
    </row>
    <row r="12" spans="1:14" x14ac:dyDescent="0.25">
      <c r="D12" t="s">
        <v>17</v>
      </c>
    </row>
    <row r="13" spans="1:14" x14ac:dyDescent="0.25">
      <c r="A13" t="s">
        <v>15</v>
      </c>
    </row>
    <row r="14" spans="1:14" ht="18" customHeight="1" x14ac:dyDescent="0.25">
      <c r="A14" t="s">
        <v>18</v>
      </c>
      <c r="B14">
        <v>0.13850000000000001</v>
      </c>
    </row>
    <row r="15" spans="1:14" ht="18" customHeight="1" x14ac:dyDescent="0.25">
      <c r="A15" t="s">
        <v>16</v>
      </c>
      <c r="B15">
        <f>3/B14</f>
        <v>21.660649819494584</v>
      </c>
    </row>
    <row r="16" spans="1:14" x14ac:dyDescent="0.25">
      <c r="A16" t="s">
        <v>19</v>
      </c>
      <c r="B16">
        <f>(((B14*B10)/(B11))*(1/60))</f>
        <v>0.27874407407407409</v>
      </c>
    </row>
    <row r="20" spans="1:6" ht="18" x14ac:dyDescent="0.35">
      <c r="A20" t="s">
        <v>1</v>
      </c>
      <c r="B20" t="s">
        <v>2</v>
      </c>
      <c r="C20" t="s">
        <v>3</v>
      </c>
      <c r="D20" t="s">
        <v>10</v>
      </c>
      <c r="E20" t="s">
        <v>11</v>
      </c>
      <c r="F20" s="3" t="s">
        <v>12</v>
      </c>
    </row>
    <row r="21" spans="1:6" x14ac:dyDescent="0.25">
      <c r="A21">
        <v>0</v>
      </c>
      <c r="B21" s="1">
        <v>41537.66002314815</v>
      </c>
      <c r="C21">
        <v>675.2</v>
      </c>
      <c r="D21">
        <f t="shared" ref="D21:D50" si="0">C21+$B$8</f>
        <v>575.20000000000005</v>
      </c>
      <c r="E21">
        <f t="shared" ref="E21:E50" si="1">A21/60</f>
        <v>0</v>
      </c>
      <c r="F21">
        <f t="shared" ref="F21:F50" si="2">-LN((D21-$B$7)/($D$21-$B$7))</f>
        <v>0</v>
      </c>
    </row>
    <row r="22" spans="1:6" x14ac:dyDescent="0.25">
      <c r="A22">
        <f>A21+1</f>
        <v>1</v>
      </c>
      <c r="B22" s="1">
        <v>41537.660717592589</v>
      </c>
      <c r="C22">
        <v>667.3</v>
      </c>
      <c r="D22">
        <f t="shared" si="0"/>
        <v>567.29999999999995</v>
      </c>
      <c r="E22">
        <f t="shared" si="1"/>
        <v>1.6666666666666666E-2</v>
      </c>
      <c r="F22">
        <f t="shared" si="2"/>
        <v>4.6139570509513332E-2</v>
      </c>
    </row>
    <row r="23" spans="1:6" x14ac:dyDescent="0.25">
      <c r="A23">
        <f>A22+1</f>
        <v>2</v>
      </c>
      <c r="B23" s="1">
        <v>41537.661412037036</v>
      </c>
      <c r="C23">
        <v>655.1</v>
      </c>
      <c r="D23">
        <f t="shared" si="0"/>
        <v>555.1</v>
      </c>
      <c r="E23">
        <f t="shared" si="1"/>
        <v>3.3333333333333333E-2</v>
      </c>
      <c r="F23">
        <f t="shared" si="2"/>
        <v>0.121858108319798</v>
      </c>
    </row>
    <row r="24" spans="1:6" x14ac:dyDescent="0.25">
      <c r="A24">
        <f t="shared" ref="A24:A50" si="3">A23+1</f>
        <v>3</v>
      </c>
      <c r="B24" s="1">
        <v>41537.662106481483</v>
      </c>
      <c r="C24">
        <v>647.1</v>
      </c>
      <c r="D24">
        <f t="shared" si="0"/>
        <v>547.1</v>
      </c>
      <c r="E24">
        <f t="shared" si="1"/>
        <v>0.05</v>
      </c>
      <c r="F24">
        <f t="shared" si="2"/>
        <v>0.17481555089489931</v>
      </c>
    </row>
    <row r="25" spans="1:6" x14ac:dyDescent="0.25">
      <c r="A25">
        <f t="shared" si="3"/>
        <v>4</v>
      </c>
      <c r="B25" s="1">
        <v>41537.662800925929</v>
      </c>
      <c r="C25">
        <v>632.5</v>
      </c>
      <c r="D25">
        <f t="shared" si="0"/>
        <v>532.5</v>
      </c>
      <c r="E25">
        <f t="shared" si="1"/>
        <v>6.6666666666666666E-2</v>
      </c>
      <c r="F25">
        <f t="shared" si="2"/>
        <v>0.27934553307601445</v>
      </c>
    </row>
    <row r="26" spans="1:6" x14ac:dyDescent="0.25">
      <c r="A26">
        <f t="shared" si="3"/>
        <v>5</v>
      </c>
      <c r="B26" s="1">
        <v>41537.663495370369</v>
      </c>
      <c r="C26">
        <v>611.1</v>
      </c>
      <c r="D26">
        <f t="shared" si="0"/>
        <v>511.1</v>
      </c>
      <c r="E26">
        <f t="shared" si="1"/>
        <v>8.3333333333333329E-2</v>
      </c>
      <c r="F26">
        <f t="shared" si="2"/>
        <v>0.45549748185670674</v>
      </c>
    </row>
    <row r="27" spans="1:6" x14ac:dyDescent="0.25">
      <c r="A27">
        <f t="shared" si="3"/>
        <v>6</v>
      </c>
      <c r="B27" s="1">
        <v>41537.664189814815</v>
      </c>
      <c r="C27">
        <v>587.9</v>
      </c>
      <c r="D27">
        <f t="shared" si="0"/>
        <v>487.9</v>
      </c>
      <c r="E27">
        <f t="shared" si="1"/>
        <v>0.1</v>
      </c>
      <c r="F27">
        <f t="shared" si="2"/>
        <v>0.68972837381116026</v>
      </c>
    </row>
    <row r="28" spans="1:6" x14ac:dyDescent="0.25">
      <c r="A28">
        <f t="shared" si="3"/>
        <v>7</v>
      </c>
      <c r="B28" s="1">
        <v>41537.664884259262</v>
      </c>
      <c r="C28">
        <v>583</v>
      </c>
      <c r="D28">
        <f t="shared" si="0"/>
        <v>483</v>
      </c>
      <c r="E28">
        <f t="shared" si="1"/>
        <v>0.11666666666666667</v>
      </c>
      <c r="F28">
        <f t="shared" si="2"/>
        <v>0.74708757070569343</v>
      </c>
    </row>
    <row r="29" spans="1:6" x14ac:dyDescent="0.25">
      <c r="A29">
        <f t="shared" si="3"/>
        <v>8</v>
      </c>
      <c r="B29" s="1">
        <v>41537.665578703702</v>
      </c>
      <c r="C29">
        <v>551.9</v>
      </c>
      <c r="D29">
        <f t="shared" si="0"/>
        <v>451.9</v>
      </c>
      <c r="E29">
        <f t="shared" si="1"/>
        <v>0.13333333333333333</v>
      </c>
      <c r="F29">
        <f t="shared" si="2"/>
        <v>1.2166093883304487</v>
      </c>
    </row>
    <row r="30" spans="1:6" x14ac:dyDescent="0.25">
      <c r="A30">
        <f t="shared" si="3"/>
        <v>9</v>
      </c>
      <c r="B30" s="1">
        <v>41537.666273148148</v>
      </c>
      <c r="C30">
        <v>553.1</v>
      </c>
      <c r="D30">
        <f t="shared" si="0"/>
        <v>453.1</v>
      </c>
      <c r="E30">
        <f t="shared" si="1"/>
        <v>0.15</v>
      </c>
      <c r="F30">
        <f t="shared" si="2"/>
        <v>1.1937512502543977</v>
      </c>
    </row>
    <row r="31" spans="1:6" x14ac:dyDescent="0.25">
      <c r="A31">
        <f t="shared" si="3"/>
        <v>10</v>
      </c>
      <c r="B31" s="1">
        <v>41537.666967592595</v>
      </c>
      <c r="C31">
        <v>553.1</v>
      </c>
      <c r="D31">
        <f t="shared" si="0"/>
        <v>453.1</v>
      </c>
      <c r="E31">
        <f t="shared" si="1"/>
        <v>0.16666666666666666</v>
      </c>
      <c r="F31">
        <f t="shared" si="2"/>
        <v>1.1937512502543977</v>
      </c>
    </row>
    <row r="32" spans="1:6" x14ac:dyDescent="0.25">
      <c r="A32">
        <f t="shared" si="3"/>
        <v>11</v>
      </c>
      <c r="B32" s="1">
        <v>41537.667662037034</v>
      </c>
      <c r="C32">
        <v>549.5</v>
      </c>
      <c r="D32">
        <f t="shared" si="0"/>
        <v>449.5</v>
      </c>
      <c r="E32">
        <f t="shared" si="1"/>
        <v>0.18333333333333332</v>
      </c>
      <c r="F32">
        <f t="shared" si="2"/>
        <v>1.2639555089276469</v>
      </c>
    </row>
    <row r="33" spans="1:6" x14ac:dyDescent="0.25">
      <c r="A33">
        <f t="shared" si="3"/>
        <v>12</v>
      </c>
      <c r="B33" s="1">
        <v>41537.668356481481</v>
      </c>
      <c r="C33">
        <v>544</v>
      </c>
      <c r="D33">
        <f t="shared" si="0"/>
        <v>444</v>
      </c>
      <c r="E33">
        <f t="shared" si="1"/>
        <v>0.2</v>
      </c>
      <c r="F33">
        <f t="shared" si="2"/>
        <v>1.3817385445840302</v>
      </c>
    </row>
    <row r="34" spans="1:6" x14ac:dyDescent="0.25">
      <c r="A34">
        <f t="shared" si="3"/>
        <v>13</v>
      </c>
      <c r="B34" s="1">
        <v>41537.669050925928</v>
      </c>
      <c r="C34">
        <v>536</v>
      </c>
      <c r="D34">
        <f t="shared" si="0"/>
        <v>436</v>
      </c>
      <c r="E34">
        <f t="shared" si="1"/>
        <v>0.21666666666666667</v>
      </c>
      <c r="F34">
        <f t="shared" si="2"/>
        <v>1.5824092400461813</v>
      </c>
    </row>
    <row r="35" spans="1:6" x14ac:dyDescent="0.25">
      <c r="A35">
        <f t="shared" si="3"/>
        <v>14</v>
      </c>
      <c r="B35" s="1">
        <v>41537.669745370367</v>
      </c>
      <c r="C35">
        <v>531.1</v>
      </c>
      <c r="D35">
        <f t="shared" si="0"/>
        <v>431.1</v>
      </c>
      <c r="E35">
        <f t="shared" si="1"/>
        <v>0.23333333333333334</v>
      </c>
      <c r="F35">
        <f t="shared" si="2"/>
        <v>1.7287203593171021</v>
      </c>
    </row>
    <row r="36" spans="1:6" x14ac:dyDescent="0.25">
      <c r="A36">
        <f t="shared" si="3"/>
        <v>15</v>
      </c>
      <c r="B36" s="1">
        <v>41537.670439814814</v>
      </c>
      <c r="C36">
        <v>528.1</v>
      </c>
      <c r="D36">
        <f t="shared" si="0"/>
        <v>428.1</v>
      </c>
      <c r="E36">
        <f t="shared" si="1"/>
        <v>0.25</v>
      </c>
      <c r="F36">
        <f t="shared" si="2"/>
        <v>1.8301586021625904</v>
      </c>
    </row>
    <row r="37" spans="1:6" x14ac:dyDescent="0.25">
      <c r="A37">
        <f t="shared" si="3"/>
        <v>16</v>
      </c>
      <c r="B37" s="1">
        <v>41537.671134259261</v>
      </c>
      <c r="C37">
        <v>526.9</v>
      </c>
      <c r="D37">
        <f t="shared" si="0"/>
        <v>426.9</v>
      </c>
      <c r="E37">
        <f t="shared" si="1"/>
        <v>0.26666666666666666</v>
      </c>
      <c r="F37">
        <f t="shared" si="2"/>
        <v>1.8738018918944988</v>
      </c>
    </row>
    <row r="38" spans="1:6" x14ac:dyDescent="0.25">
      <c r="A38">
        <f t="shared" si="3"/>
        <v>17</v>
      </c>
      <c r="B38" s="1">
        <v>41537.6718287037</v>
      </c>
      <c r="C38">
        <v>527.5</v>
      </c>
      <c r="D38">
        <f t="shared" si="0"/>
        <v>427.5</v>
      </c>
      <c r="E38">
        <f t="shared" si="1"/>
        <v>0.28333333333333333</v>
      </c>
      <c r="F38">
        <f t="shared" si="2"/>
        <v>1.8517421738297657</v>
      </c>
    </row>
    <row r="39" spans="1:6" x14ac:dyDescent="0.25">
      <c r="A39">
        <f t="shared" si="3"/>
        <v>18</v>
      </c>
      <c r="B39" s="1">
        <v>41537.672523148147</v>
      </c>
      <c r="C39">
        <v>525</v>
      </c>
      <c r="D39">
        <f t="shared" si="0"/>
        <v>425</v>
      </c>
      <c r="E39">
        <f t="shared" si="1"/>
        <v>0.3</v>
      </c>
      <c r="F39">
        <f t="shared" si="2"/>
        <v>1.9470523536340907</v>
      </c>
    </row>
    <row r="40" spans="1:6" x14ac:dyDescent="0.25">
      <c r="A40">
        <f t="shared" si="3"/>
        <v>19</v>
      </c>
      <c r="B40" s="1">
        <v>41537.673217592594</v>
      </c>
      <c r="C40">
        <v>518.9</v>
      </c>
      <c r="D40">
        <f t="shared" si="0"/>
        <v>418.9</v>
      </c>
      <c r="E40">
        <f t="shared" si="1"/>
        <v>0.31666666666666665</v>
      </c>
      <c r="F40">
        <f t="shared" si="2"/>
        <v>2.2267662564366959</v>
      </c>
    </row>
    <row r="41" spans="1:6" x14ac:dyDescent="0.25">
      <c r="A41">
        <f t="shared" si="3"/>
        <v>20</v>
      </c>
      <c r="B41" s="1">
        <v>41537.67391203704</v>
      </c>
      <c r="C41">
        <v>516.5</v>
      </c>
      <c r="D41">
        <f t="shared" si="0"/>
        <v>416.5</v>
      </c>
      <c r="E41">
        <f t="shared" si="1"/>
        <v>0.33333333333333331</v>
      </c>
      <c r="F41">
        <f t="shared" si="2"/>
        <v>2.3625677975957564</v>
      </c>
    </row>
    <row r="42" spans="1:6" x14ac:dyDescent="0.25">
      <c r="A42">
        <f t="shared" si="3"/>
        <v>21</v>
      </c>
      <c r="B42" s="1">
        <v>41537.67460648148</v>
      </c>
      <c r="C42">
        <v>515.9</v>
      </c>
      <c r="D42">
        <f t="shared" si="0"/>
        <v>415.9</v>
      </c>
      <c r="E42">
        <f t="shared" si="1"/>
        <v>0.35</v>
      </c>
      <c r="F42">
        <f t="shared" si="2"/>
        <v>2.399609069276107</v>
      </c>
    </row>
    <row r="43" spans="1:6" x14ac:dyDescent="0.25">
      <c r="A43">
        <f t="shared" si="3"/>
        <v>22</v>
      </c>
      <c r="B43" s="1">
        <v>41537.675300925926</v>
      </c>
      <c r="C43">
        <v>509.8</v>
      </c>
      <c r="D43">
        <f t="shared" si="0"/>
        <v>409.8</v>
      </c>
      <c r="E43">
        <f t="shared" si="1"/>
        <v>0.36666666666666664</v>
      </c>
      <c r="F43">
        <f t="shared" si="2"/>
        <v>2.883545792825764</v>
      </c>
    </row>
    <row r="44" spans="1:6" x14ac:dyDescent="0.25">
      <c r="A44">
        <f t="shared" si="3"/>
        <v>23</v>
      </c>
      <c r="B44" s="1">
        <v>41537.675995370373</v>
      </c>
      <c r="C44">
        <v>502.4</v>
      </c>
      <c r="D44">
        <f t="shared" si="0"/>
        <v>402.4</v>
      </c>
      <c r="E44">
        <f t="shared" si="1"/>
        <v>0.38333333333333336</v>
      </c>
      <c r="F44">
        <f t="shared" si="2"/>
        <v>4.2904594411484007</v>
      </c>
    </row>
    <row r="45" spans="1:6" x14ac:dyDescent="0.25">
      <c r="A45">
        <f t="shared" si="3"/>
        <v>24</v>
      </c>
      <c r="B45" s="1">
        <v>41537.676689814813</v>
      </c>
      <c r="C45">
        <v>501.8</v>
      </c>
      <c r="D45">
        <f t="shared" si="0"/>
        <v>401.8</v>
      </c>
      <c r="E45">
        <f t="shared" si="1"/>
        <v>0.4</v>
      </c>
      <c r="F45">
        <f t="shared" si="2"/>
        <v>4.5781415136001664</v>
      </c>
    </row>
    <row r="46" spans="1:6" x14ac:dyDescent="0.25">
      <c r="A46">
        <f t="shared" si="3"/>
        <v>25</v>
      </c>
      <c r="B46" s="1">
        <v>41537.677384259259</v>
      </c>
      <c r="C46">
        <v>503.1</v>
      </c>
      <c r="D46">
        <f t="shared" si="0"/>
        <v>403.1</v>
      </c>
      <c r="E46">
        <f t="shared" si="1"/>
        <v>0.41666666666666669</v>
      </c>
      <c r="F46">
        <f t="shared" si="2"/>
        <v>4.0345260670111838</v>
      </c>
    </row>
    <row r="47" spans="1:6" x14ac:dyDescent="0.25">
      <c r="A47">
        <f t="shared" si="3"/>
        <v>26</v>
      </c>
      <c r="B47" s="1">
        <v>41537.678078703706</v>
      </c>
      <c r="C47">
        <v>503.1</v>
      </c>
      <c r="D47">
        <f t="shared" si="0"/>
        <v>403.1</v>
      </c>
      <c r="E47">
        <f t="shared" si="1"/>
        <v>0.43333333333333335</v>
      </c>
      <c r="F47">
        <f t="shared" si="2"/>
        <v>4.0345260670111838</v>
      </c>
    </row>
    <row r="48" spans="1:6" x14ac:dyDescent="0.25">
      <c r="A48">
        <f t="shared" si="3"/>
        <v>27</v>
      </c>
      <c r="B48" s="1">
        <v>41537.678773148145</v>
      </c>
      <c r="C48">
        <v>504.9</v>
      </c>
      <c r="D48">
        <f t="shared" si="0"/>
        <v>404.9</v>
      </c>
      <c r="E48">
        <f t="shared" si="1"/>
        <v>0.45</v>
      </c>
      <c r="F48">
        <f t="shared" si="2"/>
        <v>3.5766929733857151</v>
      </c>
    </row>
    <row r="49" spans="1:6" x14ac:dyDescent="0.25">
      <c r="A49">
        <f t="shared" si="3"/>
        <v>28</v>
      </c>
      <c r="B49" s="1">
        <v>41537.679467592592</v>
      </c>
      <c r="C49">
        <v>503.7</v>
      </c>
      <c r="D49">
        <f t="shared" si="0"/>
        <v>403.7</v>
      </c>
      <c r="E49">
        <f t="shared" si="1"/>
        <v>0.46666666666666667</v>
      </c>
      <c r="F49">
        <f t="shared" si="2"/>
        <v>3.8575953588521155</v>
      </c>
    </row>
    <row r="50" spans="1:6" x14ac:dyDescent="0.25">
      <c r="A50">
        <f t="shared" si="3"/>
        <v>29</v>
      </c>
      <c r="B50" s="1">
        <v>41537.680162037039</v>
      </c>
      <c r="C50">
        <v>503.1</v>
      </c>
      <c r="D50">
        <f t="shared" si="0"/>
        <v>403.1</v>
      </c>
      <c r="E50">
        <f t="shared" si="1"/>
        <v>0.48333333333333334</v>
      </c>
      <c r="F50">
        <f t="shared" si="2"/>
        <v>4.0345260670111838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6"/>
  <sheetViews>
    <sheetView topLeftCell="A10" workbookViewId="0">
      <selection activeCell="F114" sqref="F114"/>
    </sheetView>
  </sheetViews>
  <sheetFormatPr defaultRowHeight="15" x14ac:dyDescent="0.25"/>
  <cols>
    <col min="1" max="1" width="24" bestFit="1" customWidth="1"/>
    <col min="2" max="2" width="17.140625" customWidth="1"/>
    <col min="4" max="4" width="10.28515625" bestFit="1" customWidth="1"/>
  </cols>
  <sheetData>
    <row r="1" spans="1:4" x14ac:dyDescent="0.25">
      <c r="A1" t="s">
        <v>4</v>
      </c>
    </row>
    <row r="2" spans="1:4" x14ac:dyDescent="0.25">
      <c r="A2" t="s">
        <v>5</v>
      </c>
    </row>
    <row r="3" spans="1:4" x14ac:dyDescent="0.25">
      <c r="A3" s="2">
        <v>41557</v>
      </c>
    </row>
    <row r="5" spans="1:4" x14ac:dyDescent="0.25">
      <c r="A5" t="s">
        <v>6</v>
      </c>
    </row>
    <row r="6" spans="1:4" x14ac:dyDescent="0.25">
      <c r="A6" t="s">
        <v>7</v>
      </c>
      <c r="B6">
        <v>544</v>
      </c>
    </row>
    <row r="7" spans="1:4" x14ac:dyDescent="0.25">
      <c r="A7" t="s">
        <v>8</v>
      </c>
      <c r="B7">
        <v>400</v>
      </c>
    </row>
    <row r="8" spans="1:4" x14ac:dyDescent="0.25">
      <c r="A8" t="s">
        <v>9</v>
      </c>
      <c r="B8">
        <f>B7-B6</f>
        <v>-144</v>
      </c>
    </row>
    <row r="11" spans="1:4" ht="18" x14ac:dyDescent="0.35">
      <c r="A11" t="s">
        <v>1</v>
      </c>
      <c r="B11" t="s">
        <v>2</v>
      </c>
      <c r="C11" t="s">
        <v>3</v>
      </c>
      <c r="D11" t="s">
        <v>10</v>
      </c>
    </row>
    <row r="12" spans="1:4" x14ac:dyDescent="0.25">
      <c r="A12">
        <v>1</v>
      </c>
      <c r="B12" s="1">
        <v>41537.606550925928</v>
      </c>
      <c r="C12">
        <v>680.1</v>
      </c>
      <c r="D12">
        <f>C12+$B$8</f>
        <v>536.1</v>
      </c>
    </row>
    <row r="13" spans="1:4" x14ac:dyDescent="0.25">
      <c r="A13">
        <v>2</v>
      </c>
      <c r="B13" s="1">
        <v>41537.607245370367</v>
      </c>
      <c r="C13">
        <v>653.20000000000005</v>
      </c>
      <c r="D13">
        <f t="shared" ref="D13:D76" si="0">C13+$B$8</f>
        <v>509.20000000000005</v>
      </c>
    </row>
    <row r="14" spans="1:4" x14ac:dyDescent="0.25">
      <c r="A14">
        <v>3</v>
      </c>
      <c r="B14" s="1">
        <v>41537.607939814814</v>
      </c>
      <c r="C14">
        <v>638.6</v>
      </c>
      <c r="D14">
        <f t="shared" si="0"/>
        <v>494.6</v>
      </c>
    </row>
    <row r="15" spans="1:4" x14ac:dyDescent="0.25">
      <c r="A15">
        <v>4</v>
      </c>
      <c r="B15" s="1">
        <v>41537.608634259261</v>
      </c>
      <c r="C15">
        <v>635.5</v>
      </c>
      <c r="D15">
        <f t="shared" si="0"/>
        <v>491.5</v>
      </c>
    </row>
    <row r="16" spans="1:4" x14ac:dyDescent="0.25">
      <c r="A16">
        <v>5</v>
      </c>
      <c r="B16" s="1">
        <v>41537.6093287037</v>
      </c>
      <c r="C16">
        <v>522</v>
      </c>
      <c r="D16">
        <f t="shared" si="0"/>
        <v>378</v>
      </c>
    </row>
    <row r="17" spans="1:4" x14ac:dyDescent="0.25">
      <c r="A17">
        <v>6</v>
      </c>
      <c r="B17" s="1">
        <v>41537.610023148147</v>
      </c>
      <c r="C17">
        <v>523.20000000000005</v>
      </c>
      <c r="D17">
        <f t="shared" si="0"/>
        <v>379.20000000000005</v>
      </c>
    </row>
    <row r="18" spans="1:4" x14ac:dyDescent="0.25">
      <c r="A18">
        <v>7</v>
      </c>
      <c r="B18" s="1">
        <v>41537.610717592594</v>
      </c>
      <c r="C18">
        <v>509.2</v>
      </c>
      <c r="D18">
        <f t="shared" si="0"/>
        <v>365.2</v>
      </c>
    </row>
    <row r="19" spans="1:4" x14ac:dyDescent="0.25">
      <c r="A19">
        <v>8</v>
      </c>
      <c r="B19" s="1">
        <v>41537.61141203704</v>
      </c>
      <c r="C19">
        <v>509.8</v>
      </c>
      <c r="D19">
        <f t="shared" si="0"/>
        <v>365.8</v>
      </c>
    </row>
    <row r="20" spans="1:4" x14ac:dyDescent="0.25">
      <c r="A20">
        <v>9</v>
      </c>
      <c r="B20" s="1">
        <v>41537.61210648148</v>
      </c>
      <c r="C20">
        <v>507.9</v>
      </c>
      <c r="D20">
        <f t="shared" si="0"/>
        <v>363.9</v>
      </c>
    </row>
    <row r="21" spans="1:4" x14ac:dyDescent="0.25">
      <c r="A21">
        <v>10</v>
      </c>
      <c r="B21" s="1">
        <v>41537.612800925926</v>
      </c>
      <c r="C21">
        <v>489.6</v>
      </c>
      <c r="D21">
        <f t="shared" si="0"/>
        <v>345.6</v>
      </c>
    </row>
    <row r="22" spans="1:4" x14ac:dyDescent="0.25">
      <c r="A22">
        <v>11</v>
      </c>
      <c r="B22" s="1">
        <v>41537.613495370373</v>
      </c>
      <c r="C22">
        <v>485.3</v>
      </c>
      <c r="D22">
        <f t="shared" si="0"/>
        <v>341.3</v>
      </c>
    </row>
    <row r="23" spans="1:4" x14ac:dyDescent="0.25">
      <c r="A23">
        <v>12</v>
      </c>
      <c r="B23" s="1">
        <v>41537.614189814813</v>
      </c>
      <c r="C23">
        <v>486</v>
      </c>
      <c r="D23">
        <f t="shared" si="0"/>
        <v>342</v>
      </c>
    </row>
    <row r="24" spans="1:4" x14ac:dyDescent="0.25">
      <c r="A24">
        <v>13</v>
      </c>
      <c r="B24" s="1">
        <v>41537.614884259259</v>
      </c>
      <c r="C24">
        <v>506.7</v>
      </c>
      <c r="D24">
        <f t="shared" si="0"/>
        <v>362.7</v>
      </c>
    </row>
    <row r="25" spans="1:4" x14ac:dyDescent="0.25">
      <c r="A25">
        <v>14</v>
      </c>
      <c r="B25" s="1">
        <v>41537.615578703706</v>
      </c>
      <c r="C25">
        <v>511.6</v>
      </c>
      <c r="D25">
        <f t="shared" si="0"/>
        <v>367.6</v>
      </c>
    </row>
    <row r="26" spans="1:4" x14ac:dyDescent="0.25">
      <c r="A26">
        <v>15</v>
      </c>
      <c r="B26" s="1">
        <v>41537.616273148145</v>
      </c>
      <c r="C26">
        <v>509.2</v>
      </c>
      <c r="D26">
        <f t="shared" si="0"/>
        <v>365.2</v>
      </c>
    </row>
    <row r="27" spans="1:4" x14ac:dyDescent="0.25">
      <c r="A27">
        <v>16</v>
      </c>
      <c r="B27" s="1">
        <v>41537.616967592592</v>
      </c>
      <c r="C27">
        <v>512.79999999999995</v>
      </c>
      <c r="D27">
        <f t="shared" si="0"/>
        <v>368.79999999999995</v>
      </c>
    </row>
    <row r="28" spans="1:4" x14ac:dyDescent="0.25">
      <c r="A28">
        <v>17</v>
      </c>
      <c r="B28" s="1">
        <v>41537.617662037039</v>
      </c>
      <c r="C28">
        <v>511</v>
      </c>
      <c r="D28">
        <f t="shared" si="0"/>
        <v>367</v>
      </c>
    </row>
    <row r="29" spans="1:4" x14ac:dyDescent="0.25">
      <c r="A29">
        <v>18</v>
      </c>
      <c r="B29" s="1">
        <v>41537.618356481478</v>
      </c>
      <c r="C29">
        <v>495.1</v>
      </c>
      <c r="D29">
        <f t="shared" si="0"/>
        <v>351.1</v>
      </c>
    </row>
    <row r="30" spans="1:4" x14ac:dyDescent="0.25">
      <c r="A30">
        <v>19</v>
      </c>
      <c r="B30" s="1">
        <v>41537.619050925925</v>
      </c>
      <c r="C30">
        <v>615.4</v>
      </c>
      <c r="D30">
        <f t="shared" si="0"/>
        <v>471.4</v>
      </c>
    </row>
    <row r="31" spans="1:4" x14ac:dyDescent="0.25">
      <c r="A31">
        <v>20</v>
      </c>
      <c r="B31" s="1">
        <v>41537.619745370372</v>
      </c>
      <c r="C31">
        <v>545.79999999999995</v>
      </c>
      <c r="D31">
        <f t="shared" si="0"/>
        <v>401.79999999999995</v>
      </c>
    </row>
    <row r="32" spans="1:4" x14ac:dyDescent="0.25">
      <c r="A32">
        <v>21</v>
      </c>
      <c r="B32" s="1">
        <v>41537.620439814818</v>
      </c>
      <c r="C32">
        <v>567.20000000000005</v>
      </c>
      <c r="D32">
        <f t="shared" si="0"/>
        <v>423.20000000000005</v>
      </c>
    </row>
    <row r="33" spans="1:4" x14ac:dyDescent="0.25">
      <c r="A33">
        <v>22</v>
      </c>
      <c r="B33" s="1">
        <v>41537.621134259258</v>
      </c>
      <c r="C33">
        <v>567.20000000000005</v>
      </c>
      <c r="D33">
        <f t="shared" si="0"/>
        <v>423.20000000000005</v>
      </c>
    </row>
    <row r="34" spans="1:4" x14ac:dyDescent="0.25">
      <c r="A34">
        <v>23</v>
      </c>
      <c r="B34" s="1">
        <v>41537.621828703705</v>
      </c>
      <c r="C34">
        <v>579.4</v>
      </c>
      <c r="D34">
        <f t="shared" si="0"/>
        <v>435.4</v>
      </c>
    </row>
    <row r="35" spans="1:4" x14ac:dyDescent="0.25">
      <c r="A35">
        <v>24</v>
      </c>
      <c r="B35" s="1">
        <v>41537.622523148151</v>
      </c>
      <c r="C35">
        <v>611.1</v>
      </c>
      <c r="D35">
        <f t="shared" si="0"/>
        <v>467.1</v>
      </c>
    </row>
    <row r="36" spans="1:4" x14ac:dyDescent="0.25">
      <c r="A36">
        <v>25</v>
      </c>
      <c r="B36" s="1">
        <v>41537.623217592591</v>
      </c>
      <c r="C36">
        <v>608.1</v>
      </c>
      <c r="D36">
        <f t="shared" si="0"/>
        <v>464.1</v>
      </c>
    </row>
    <row r="37" spans="1:4" x14ac:dyDescent="0.25">
      <c r="A37">
        <v>26</v>
      </c>
      <c r="B37" s="1">
        <v>41537.623912037037</v>
      </c>
      <c r="C37">
        <v>599.5</v>
      </c>
      <c r="D37">
        <f t="shared" si="0"/>
        <v>455.5</v>
      </c>
    </row>
    <row r="38" spans="1:4" x14ac:dyDescent="0.25">
      <c r="A38">
        <v>27</v>
      </c>
      <c r="B38" s="1">
        <v>41537.624606481484</v>
      </c>
      <c r="C38">
        <v>589.1</v>
      </c>
      <c r="D38">
        <f t="shared" si="0"/>
        <v>445.1</v>
      </c>
    </row>
    <row r="39" spans="1:4" x14ac:dyDescent="0.25">
      <c r="A39">
        <v>28</v>
      </c>
      <c r="B39" s="1">
        <v>41537.625300925924</v>
      </c>
      <c r="C39">
        <v>581.20000000000005</v>
      </c>
      <c r="D39">
        <f t="shared" si="0"/>
        <v>437.20000000000005</v>
      </c>
    </row>
    <row r="40" spans="1:4" x14ac:dyDescent="0.25">
      <c r="A40">
        <v>29</v>
      </c>
      <c r="B40" s="1">
        <v>41537.62599537037</v>
      </c>
      <c r="C40">
        <v>581.79999999999995</v>
      </c>
      <c r="D40">
        <f t="shared" si="0"/>
        <v>437.79999999999995</v>
      </c>
    </row>
    <row r="41" spans="1:4" x14ac:dyDescent="0.25">
      <c r="A41">
        <v>30</v>
      </c>
      <c r="B41" s="1">
        <v>41537.626689814817</v>
      </c>
      <c r="C41">
        <v>597.1</v>
      </c>
      <c r="D41">
        <f t="shared" si="0"/>
        <v>453.1</v>
      </c>
    </row>
    <row r="42" spans="1:4" x14ac:dyDescent="0.25">
      <c r="A42">
        <v>31</v>
      </c>
      <c r="B42" s="1">
        <v>41537.627384259256</v>
      </c>
      <c r="C42">
        <v>599.5</v>
      </c>
      <c r="D42">
        <f t="shared" si="0"/>
        <v>455.5</v>
      </c>
    </row>
    <row r="43" spans="1:4" x14ac:dyDescent="0.25">
      <c r="A43">
        <v>32</v>
      </c>
      <c r="B43" s="1">
        <v>41537.628078703703</v>
      </c>
      <c r="C43">
        <v>601.29999999999995</v>
      </c>
      <c r="D43">
        <f t="shared" si="0"/>
        <v>457.29999999999995</v>
      </c>
    </row>
    <row r="44" spans="1:4" x14ac:dyDescent="0.25">
      <c r="A44">
        <v>33</v>
      </c>
      <c r="B44" s="1">
        <v>41537.62877314815</v>
      </c>
      <c r="C44">
        <v>605</v>
      </c>
      <c r="D44">
        <f t="shared" si="0"/>
        <v>461</v>
      </c>
    </row>
    <row r="45" spans="1:4" x14ac:dyDescent="0.25">
      <c r="A45">
        <v>34</v>
      </c>
      <c r="B45" s="1">
        <v>41537.629467592589</v>
      </c>
      <c r="C45">
        <v>608.1</v>
      </c>
      <c r="D45">
        <f t="shared" si="0"/>
        <v>464.1</v>
      </c>
    </row>
    <row r="46" spans="1:4" x14ac:dyDescent="0.25">
      <c r="A46">
        <v>35</v>
      </c>
      <c r="B46" s="1">
        <v>41537.630162037036</v>
      </c>
      <c r="C46">
        <v>615.4</v>
      </c>
      <c r="D46">
        <f t="shared" si="0"/>
        <v>471.4</v>
      </c>
    </row>
    <row r="47" spans="1:4" x14ac:dyDescent="0.25">
      <c r="A47">
        <v>36</v>
      </c>
      <c r="B47" s="1">
        <v>41537.630856481483</v>
      </c>
      <c r="C47">
        <v>612.29999999999995</v>
      </c>
      <c r="D47">
        <f t="shared" si="0"/>
        <v>468.29999999999995</v>
      </c>
    </row>
    <row r="48" spans="1:4" x14ac:dyDescent="0.25">
      <c r="A48">
        <v>37</v>
      </c>
      <c r="B48" s="1">
        <v>41537.631550925929</v>
      </c>
      <c r="C48">
        <v>616</v>
      </c>
      <c r="D48">
        <f t="shared" si="0"/>
        <v>472</v>
      </c>
    </row>
    <row r="49" spans="1:4" x14ac:dyDescent="0.25">
      <c r="A49">
        <v>38</v>
      </c>
      <c r="B49" s="1">
        <v>41537.632245370369</v>
      </c>
      <c r="C49">
        <v>614.20000000000005</v>
      </c>
      <c r="D49">
        <f t="shared" si="0"/>
        <v>470.20000000000005</v>
      </c>
    </row>
    <row r="50" spans="1:4" x14ac:dyDescent="0.25">
      <c r="A50">
        <v>39</v>
      </c>
      <c r="B50" s="1">
        <v>41537.632939814815</v>
      </c>
      <c r="C50">
        <v>613.6</v>
      </c>
      <c r="D50">
        <f t="shared" si="0"/>
        <v>469.6</v>
      </c>
    </row>
    <row r="51" spans="1:4" x14ac:dyDescent="0.25">
      <c r="A51">
        <v>40</v>
      </c>
      <c r="B51" s="1">
        <v>41537.633634259262</v>
      </c>
      <c r="C51">
        <v>617.20000000000005</v>
      </c>
      <c r="D51">
        <f t="shared" si="0"/>
        <v>473.20000000000005</v>
      </c>
    </row>
    <row r="52" spans="1:4" x14ac:dyDescent="0.25">
      <c r="A52">
        <v>41</v>
      </c>
      <c r="B52" s="1">
        <v>41537.634328703702</v>
      </c>
      <c r="C52">
        <v>614.79999999999995</v>
      </c>
      <c r="D52">
        <f t="shared" si="0"/>
        <v>470.79999999999995</v>
      </c>
    </row>
    <row r="53" spans="1:4" x14ac:dyDescent="0.25">
      <c r="A53">
        <v>42</v>
      </c>
      <c r="B53" s="1">
        <v>41537.635023148148</v>
      </c>
      <c r="C53">
        <v>616</v>
      </c>
      <c r="D53">
        <f t="shared" si="0"/>
        <v>472</v>
      </c>
    </row>
    <row r="54" spans="1:4" x14ac:dyDescent="0.25">
      <c r="A54">
        <v>43</v>
      </c>
      <c r="B54" s="1">
        <v>41537.635717592595</v>
      </c>
      <c r="C54">
        <v>617.79999999999995</v>
      </c>
      <c r="D54">
        <f t="shared" si="0"/>
        <v>473.79999999999995</v>
      </c>
    </row>
    <row r="55" spans="1:4" x14ac:dyDescent="0.25">
      <c r="A55">
        <v>44</v>
      </c>
      <c r="B55" s="1">
        <v>41537.636412037034</v>
      </c>
      <c r="C55">
        <v>621.5</v>
      </c>
      <c r="D55">
        <f t="shared" si="0"/>
        <v>477.5</v>
      </c>
    </row>
    <row r="56" spans="1:4" x14ac:dyDescent="0.25">
      <c r="A56">
        <v>45</v>
      </c>
      <c r="B56" s="1">
        <v>41537.637106481481</v>
      </c>
      <c r="C56">
        <v>623.29999999999995</v>
      </c>
      <c r="D56">
        <f t="shared" si="0"/>
        <v>479.29999999999995</v>
      </c>
    </row>
    <row r="57" spans="1:4" x14ac:dyDescent="0.25">
      <c r="A57">
        <v>46</v>
      </c>
      <c r="B57" s="1">
        <v>41537.637800925928</v>
      </c>
      <c r="C57">
        <v>624.5</v>
      </c>
      <c r="D57">
        <f t="shared" si="0"/>
        <v>480.5</v>
      </c>
    </row>
    <row r="58" spans="1:4" x14ac:dyDescent="0.25">
      <c r="A58">
        <v>47</v>
      </c>
      <c r="B58" s="1">
        <v>41537.638495370367</v>
      </c>
      <c r="C58">
        <v>622.1</v>
      </c>
      <c r="D58">
        <f t="shared" si="0"/>
        <v>478.1</v>
      </c>
    </row>
    <row r="59" spans="1:4" x14ac:dyDescent="0.25">
      <c r="A59">
        <v>48</v>
      </c>
      <c r="B59" s="1">
        <v>41537.639189814814</v>
      </c>
      <c r="C59">
        <v>623.9</v>
      </c>
      <c r="D59">
        <f t="shared" si="0"/>
        <v>479.9</v>
      </c>
    </row>
    <row r="60" spans="1:4" x14ac:dyDescent="0.25">
      <c r="A60">
        <v>49</v>
      </c>
      <c r="B60" s="1">
        <v>41537.639884259261</v>
      </c>
      <c r="C60">
        <v>620.29999999999995</v>
      </c>
      <c r="D60">
        <f t="shared" si="0"/>
        <v>476.29999999999995</v>
      </c>
    </row>
    <row r="61" spans="1:4" x14ac:dyDescent="0.25">
      <c r="A61">
        <v>50</v>
      </c>
      <c r="B61" s="1">
        <v>41537.6405787037</v>
      </c>
      <c r="C61">
        <v>617.20000000000005</v>
      </c>
      <c r="D61">
        <f t="shared" si="0"/>
        <v>473.20000000000005</v>
      </c>
    </row>
    <row r="62" spans="1:4" x14ac:dyDescent="0.25">
      <c r="A62">
        <v>51</v>
      </c>
      <c r="B62" s="1">
        <v>41537.641273148147</v>
      </c>
      <c r="C62">
        <v>620.29999999999995</v>
      </c>
      <c r="D62">
        <f t="shared" si="0"/>
        <v>476.29999999999995</v>
      </c>
    </row>
    <row r="63" spans="1:4" x14ac:dyDescent="0.25">
      <c r="A63">
        <v>52</v>
      </c>
      <c r="B63" s="1">
        <v>41537.641967592594</v>
      </c>
      <c r="C63">
        <v>625.20000000000005</v>
      </c>
      <c r="D63">
        <f t="shared" si="0"/>
        <v>481.20000000000005</v>
      </c>
    </row>
    <row r="64" spans="1:4" x14ac:dyDescent="0.25">
      <c r="A64">
        <v>53</v>
      </c>
      <c r="B64" s="1">
        <v>41537.64266203704</v>
      </c>
      <c r="C64">
        <v>623.29999999999995</v>
      </c>
      <c r="D64">
        <f t="shared" si="0"/>
        <v>479.29999999999995</v>
      </c>
    </row>
    <row r="65" spans="1:4" x14ac:dyDescent="0.25">
      <c r="A65">
        <v>54</v>
      </c>
      <c r="B65" s="1">
        <v>41537.64335648148</v>
      </c>
      <c r="C65">
        <v>619</v>
      </c>
      <c r="D65">
        <f t="shared" si="0"/>
        <v>475</v>
      </c>
    </row>
    <row r="66" spans="1:4" x14ac:dyDescent="0.25">
      <c r="A66">
        <v>55</v>
      </c>
      <c r="B66" s="1">
        <v>41537.644050925926</v>
      </c>
      <c r="C66">
        <v>618.4</v>
      </c>
      <c r="D66">
        <f t="shared" si="0"/>
        <v>474.4</v>
      </c>
    </row>
    <row r="67" spans="1:4" x14ac:dyDescent="0.25">
      <c r="A67">
        <v>56</v>
      </c>
      <c r="B67" s="1">
        <v>41537.644745370373</v>
      </c>
      <c r="C67">
        <v>617.20000000000005</v>
      </c>
      <c r="D67">
        <f t="shared" si="0"/>
        <v>473.20000000000005</v>
      </c>
    </row>
    <row r="68" spans="1:4" x14ac:dyDescent="0.25">
      <c r="A68">
        <v>57</v>
      </c>
      <c r="B68" s="1">
        <v>41537.645439814813</v>
      </c>
      <c r="C68">
        <v>619</v>
      </c>
      <c r="D68">
        <f t="shared" si="0"/>
        <v>475</v>
      </c>
    </row>
    <row r="69" spans="1:4" x14ac:dyDescent="0.25">
      <c r="A69">
        <v>58</v>
      </c>
      <c r="B69" s="1">
        <v>41537.646134259259</v>
      </c>
      <c r="C69">
        <v>618.4</v>
      </c>
      <c r="D69">
        <f t="shared" si="0"/>
        <v>474.4</v>
      </c>
    </row>
    <row r="70" spans="1:4" x14ac:dyDescent="0.25">
      <c r="A70">
        <v>59</v>
      </c>
      <c r="B70" s="1">
        <v>41537.646828703706</v>
      </c>
      <c r="C70">
        <v>617.20000000000005</v>
      </c>
      <c r="D70">
        <f t="shared" si="0"/>
        <v>473.20000000000005</v>
      </c>
    </row>
    <row r="71" spans="1:4" x14ac:dyDescent="0.25">
      <c r="A71">
        <v>60</v>
      </c>
      <c r="B71" s="1">
        <v>41537.647523148145</v>
      </c>
      <c r="C71">
        <v>619</v>
      </c>
      <c r="D71">
        <f t="shared" si="0"/>
        <v>475</v>
      </c>
    </row>
    <row r="72" spans="1:4" x14ac:dyDescent="0.25">
      <c r="A72">
        <v>61</v>
      </c>
      <c r="B72" s="1">
        <v>41537.648217592592</v>
      </c>
      <c r="C72">
        <v>617.20000000000005</v>
      </c>
      <c r="D72">
        <f t="shared" si="0"/>
        <v>473.20000000000005</v>
      </c>
    </row>
    <row r="73" spans="1:4" x14ac:dyDescent="0.25">
      <c r="A73">
        <v>62</v>
      </c>
      <c r="B73" s="1">
        <v>41537.648912037039</v>
      </c>
      <c r="C73">
        <v>616</v>
      </c>
      <c r="D73">
        <f t="shared" si="0"/>
        <v>472</v>
      </c>
    </row>
    <row r="74" spans="1:4" x14ac:dyDescent="0.25">
      <c r="A74">
        <v>63</v>
      </c>
      <c r="B74" s="1">
        <v>41537.649606481478</v>
      </c>
      <c r="C74">
        <v>612.29999999999995</v>
      </c>
      <c r="D74">
        <f t="shared" si="0"/>
        <v>468.29999999999995</v>
      </c>
    </row>
    <row r="75" spans="1:4" x14ac:dyDescent="0.25">
      <c r="A75">
        <v>64</v>
      </c>
      <c r="B75" s="1">
        <v>41537.650300925925</v>
      </c>
      <c r="C75">
        <v>612.9</v>
      </c>
      <c r="D75">
        <f t="shared" si="0"/>
        <v>468.9</v>
      </c>
    </row>
    <row r="76" spans="1:4" x14ac:dyDescent="0.25">
      <c r="A76">
        <v>65</v>
      </c>
      <c r="B76" s="1">
        <v>41537.650995370372</v>
      </c>
      <c r="C76">
        <v>601.29999999999995</v>
      </c>
      <c r="D76">
        <f t="shared" si="0"/>
        <v>457.29999999999995</v>
      </c>
    </row>
    <row r="77" spans="1:4" x14ac:dyDescent="0.25">
      <c r="A77">
        <v>66</v>
      </c>
      <c r="B77" s="1">
        <v>41537.651689814818</v>
      </c>
      <c r="C77">
        <v>600.1</v>
      </c>
      <c r="D77">
        <f t="shared" ref="D77:D126" si="1">C77+$B$8</f>
        <v>456.1</v>
      </c>
    </row>
    <row r="78" spans="1:4" x14ac:dyDescent="0.25">
      <c r="A78">
        <v>67</v>
      </c>
      <c r="B78" s="1">
        <v>41537.652384259258</v>
      </c>
      <c r="C78">
        <v>606.20000000000005</v>
      </c>
      <c r="D78">
        <f t="shared" si="1"/>
        <v>462.20000000000005</v>
      </c>
    </row>
    <row r="79" spans="1:4" x14ac:dyDescent="0.25">
      <c r="A79">
        <v>68</v>
      </c>
      <c r="B79" s="1">
        <v>41537.653078703705</v>
      </c>
      <c r="C79">
        <v>609.29999999999995</v>
      </c>
      <c r="D79">
        <f t="shared" si="1"/>
        <v>465.29999999999995</v>
      </c>
    </row>
    <row r="80" spans="1:4" x14ac:dyDescent="0.25">
      <c r="A80">
        <v>69</v>
      </c>
      <c r="B80" s="1">
        <v>41537.653773148151</v>
      </c>
      <c r="C80">
        <v>611.1</v>
      </c>
      <c r="D80">
        <f t="shared" si="1"/>
        <v>467.1</v>
      </c>
    </row>
    <row r="81" spans="1:4" x14ac:dyDescent="0.25">
      <c r="A81">
        <v>70</v>
      </c>
      <c r="B81" s="1">
        <v>41537.654467592591</v>
      </c>
      <c r="C81">
        <v>612.29999999999995</v>
      </c>
      <c r="D81">
        <f t="shared" si="1"/>
        <v>468.29999999999995</v>
      </c>
    </row>
    <row r="82" spans="1:4" x14ac:dyDescent="0.25">
      <c r="A82">
        <v>71</v>
      </c>
      <c r="B82" s="1">
        <v>41537.655162037037</v>
      </c>
      <c r="C82">
        <v>610.5</v>
      </c>
      <c r="D82">
        <f t="shared" si="1"/>
        <v>466.5</v>
      </c>
    </row>
    <row r="83" spans="1:4" x14ac:dyDescent="0.25">
      <c r="A83">
        <v>72</v>
      </c>
      <c r="B83" s="1">
        <v>41537.655856481484</v>
      </c>
      <c r="C83">
        <v>609.29999999999995</v>
      </c>
      <c r="D83">
        <f t="shared" si="1"/>
        <v>465.29999999999995</v>
      </c>
    </row>
    <row r="84" spans="1:4" x14ac:dyDescent="0.25">
      <c r="A84">
        <v>73</v>
      </c>
      <c r="B84" s="1">
        <v>41537.656550925924</v>
      </c>
      <c r="C84">
        <v>609.29999999999995</v>
      </c>
      <c r="D84">
        <f t="shared" si="1"/>
        <v>465.29999999999995</v>
      </c>
    </row>
    <row r="85" spans="1:4" x14ac:dyDescent="0.25">
      <c r="A85">
        <v>74</v>
      </c>
      <c r="B85" s="1">
        <v>41537.65724537037</v>
      </c>
      <c r="C85">
        <v>609.29999999999995</v>
      </c>
      <c r="D85">
        <f t="shared" si="1"/>
        <v>465.29999999999995</v>
      </c>
    </row>
    <row r="86" spans="1:4" x14ac:dyDescent="0.25">
      <c r="A86">
        <v>75</v>
      </c>
      <c r="B86" s="1">
        <v>41537.657939814817</v>
      </c>
      <c r="C86">
        <v>610.5</v>
      </c>
      <c r="D86">
        <f t="shared" si="1"/>
        <v>466.5</v>
      </c>
    </row>
    <row r="87" spans="1:4" x14ac:dyDescent="0.25">
      <c r="A87">
        <v>76</v>
      </c>
      <c r="B87" s="1">
        <v>41537.658634259256</v>
      </c>
      <c r="C87">
        <v>609.9</v>
      </c>
      <c r="D87">
        <f t="shared" si="1"/>
        <v>465.9</v>
      </c>
    </row>
    <row r="88" spans="1:4" x14ac:dyDescent="0.25">
      <c r="A88">
        <v>77</v>
      </c>
      <c r="B88" s="1">
        <v>41537.659328703703</v>
      </c>
      <c r="C88">
        <v>617.20000000000005</v>
      </c>
      <c r="D88">
        <f t="shared" si="1"/>
        <v>473.20000000000005</v>
      </c>
    </row>
    <row r="89" spans="1:4" x14ac:dyDescent="0.25">
      <c r="A89">
        <v>78</v>
      </c>
      <c r="B89" s="1">
        <v>41537.66002314815</v>
      </c>
      <c r="C89">
        <v>675.2</v>
      </c>
      <c r="D89">
        <f t="shared" si="1"/>
        <v>531.20000000000005</v>
      </c>
    </row>
    <row r="90" spans="1:4" x14ac:dyDescent="0.25">
      <c r="A90">
        <v>79</v>
      </c>
      <c r="B90" s="1">
        <v>41537.660717592589</v>
      </c>
      <c r="C90">
        <v>667.3</v>
      </c>
      <c r="D90">
        <f t="shared" si="1"/>
        <v>523.29999999999995</v>
      </c>
    </row>
    <row r="91" spans="1:4" x14ac:dyDescent="0.25">
      <c r="A91">
        <v>80</v>
      </c>
      <c r="B91" s="1">
        <v>41537.661412037036</v>
      </c>
      <c r="C91">
        <v>655.1</v>
      </c>
      <c r="D91">
        <f t="shared" si="1"/>
        <v>511.1</v>
      </c>
    </row>
    <row r="92" spans="1:4" x14ac:dyDescent="0.25">
      <c r="A92">
        <v>81</v>
      </c>
      <c r="B92" s="1">
        <v>41537.662106481483</v>
      </c>
      <c r="C92">
        <v>647.1</v>
      </c>
      <c r="D92">
        <f t="shared" si="1"/>
        <v>503.1</v>
      </c>
    </row>
    <row r="93" spans="1:4" x14ac:dyDescent="0.25">
      <c r="A93">
        <v>82</v>
      </c>
      <c r="B93" s="1">
        <v>41537.662800925929</v>
      </c>
      <c r="C93">
        <v>632.5</v>
      </c>
      <c r="D93">
        <f t="shared" si="1"/>
        <v>488.5</v>
      </c>
    </row>
    <row r="94" spans="1:4" x14ac:dyDescent="0.25">
      <c r="A94">
        <v>83</v>
      </c>
      <c r="B94" s="1">
        <v>41537.663495370369</v>
      </c>
      <c r="C94">
        <v>611.1</v>
      </c>
      <c r="D94">
        <f t="shared" si="1"/>
        <v>467.1</v>
      </c>
    </row>
    <row r="95" spans="1:4" x14ac:dyDescent="0.25">
      <c r="A95">
        <v>84</v>
      </c>
      <c r="B95" s="1">
        <v>41537.664189814815</v>
      </c>
      <c r="C95">
        <v>587.9</v>
      </c>
      <c r="D95">
        <f t="shared" si="1"/>
        <v>443.9</v>
      </c>
    </row>
    <row r="96" spans="1:4" x14ac:dyDescent="0.25">
      <c r="A96">
        <v>85</v>
      </c>
      <c r="B96" s="1">
        <v>41537.664884259262</v>
      </c>
      <c r="C96">
        <v>583</v>
      </c>
      <c r="D96">
        <f t="shared" si="1"/>
        <v>439</v>
      </c>
    </row>
    <row r="97" spans="1:4" x14ac:dyDescent="0.25">
      <c r="A97">
        <v>86</v>
      </c>
      <c r="B97" s="1">
        <v>41537.665578703702</v>
      </c>
      <c r="C97">
        <v>551.9</v>
      </c>
      <c r="D97">
        <f t="shared" si="1"/>
        <v>407.9</v>
      </c>
    </row>
    <row r="98" spans="1:4" x14ac:dyDescent="0.25">
      <c r="A98">
        <v>87</v>
      </c>
      <c r="B98" s="1">
        <v>41537.666273148148</v>
      </c>
      <c r="C98">
        <v>553.1</v>
      </c>
      <c r="D98">
        <f t="shared" si="1"/>
        <v>409.1</v>
      </c>
    </row>
    <row r="99" spans="1:4" x14ac:dyDescent="0.25">
      <c r="A99">
        <v>88</v>
      </c>
      <c r="B99" s="1">
        <v>41537.666967592595</v>
      </c>
      <c r="C99">
        <v>553.1</v>
      </c>
      <c r="D99">
        <f t="shared" si="1"/>
        <v>409.1</v>
      </c>
    </row>
    <row r="100" spans="1:4" x14ac:dyDescent="0.25">
      <c r="A100">
        <v>89</v>
      </c>
      <c r="B100" s="1">
        <v>41537.667662037034</v>
      </c>
      <c r="C100">
        <v>549.5</v>
      </c>
      <c r="D100">
        <f t="shared" si="1"/>
        <v>405.5</v>
      </c>
    </row>
    <row r="101" spans="1:4" x14ac:dyDescent="0.25">
      <c r="A101">
        <v>90</v>
      </c>
      <c r="B101" s="1">
        <v>41537.668356481481</v>
      </c>
      <c r="C101">
        <v>544</v>
      </c>
      <c r="D101">
        <f t="shared" si="1"/>
        <v>400</v>
      </c>
    </row>
    <row r="102" spans="1:4" x14ac:dyDescent="0.25">
      <c r="A102">
        <v>91</v>
      </c>
      <c r="B102" s="1">
        <v>41537.669050925928</v>
      </c>
      <c r="C102">
        <v>536</v>
      </c>
      <c r="D102">
        <f t="shared" si="1"/>
        <v>392</v>
      </c>
    </row>
    <row r="103" spans="1:4" x14ac:dyDescent="0.25">
      <c r="A103">
        <v>92</v>
      </c>
      <c r="B103" s="1">
        <v>41537.669745370367</v>
      </c>
      <c r="C103">
        <v>531.1</v>
      </c>
      <c r="D103">
        <f t="shared" si="1"/>
        <v>387.1</v>
      </c>
    </row>
    <row r="104" spans="1:4" x14ac:dyDescent="0.25">
      <c r="A104">
        <v>93</v>
      </c>
      <c r="B104" s="1">
        <v>41537.670439814814</v>
      </c>
      <c r="C104">
        <v>528.1</v>
      </c>
      <c r="D104">
        <f t="shared" si="1"/>
        <v>384.1</v>
      </c>
    </row>
    <row r="105" spans="1:4" x14ac:dyDescent="0.25">
      <c r="A105">
        <v>94</v>
      </c>
      <c r="B105" s="1">
        <v>41537.671134259261</v>
      </c>
      <c r="C105">
        <v>526.9</v>
      </c>
      <c r="D105">
        <f t="shared" si="1"/>
        <v>382.9</v>
      </c>
    </row>
    <row r="106" spans="1:4" x14ac:dyDescent="0.25">
      <c r="A106">
        <v>95</v>
      </c>
      <c r="B106" s="1">
        <v>41537.6718287037</v>
      </c>
      <c r="C106">
        <v>527.5</v>
      </c>
      <c r="D106">
        <f t="shared" si="1"/>
        <v>383.5</v>
      </c>
    </row>
    <row r="107" spans="1:4" x14ac:dyDescent="0.25">
      <c r="A107">
        <v>96</v>
      </c>
      <c r="B107" s="1">
        <v>41537.672523148147</v>
      </c>
      <c r="C107">
        <v>525</v>
      </c>
      <c r="D107">
        <f t="shared" si="1"/>
        <v>381</v>
      </c>
    </row>
    <row r="108" spans="1:4" x14ac:dyDescent="0.25">
      <c r="A108">
        <v>97</v>
      </c>
      <c r="B108" s="1">
        <v>41537.673217592594</v>
      </c>
      <c r="C108">
        <v>518.9</v>
      </c>
      <c r="D108">
        <f t="shared" si="1"/>
        <v>374.9</v>
      </c>
    </row>
    <row r="109" spans="1:4" x14ac:dyDescent="0.25">
      <c r="A109">
        <v>98</v>
      </c>
      <c r="B109" s="1">
        <v>41537.67391203704</v>
      </c>
      <c r="C109">
        <v>516.5</v>
      </c>
      <c r="D109">
        <f t="shared" si="1"/>
        <v>372.5</v>
      </c>
    </row>
    <row r="110" spans="1:4" x14ac:dyDescent="0.25">
      <c r="A110">
        <v>99</v>
      </c>
      <c r="B110" s="1">
        <v>41537.67460648148</v>
      </c>
      <c r="C110">
        <v>515.9</v>
      </c>
      <c r="D110">
        <f t="shared" si="1"/>
        <v>371.9</v>
      </c>
    </row>
    <row r="111" spans="1:4" x14ac:dyDescent="0.25">
      <c r="A111">
        <v>100</v>
      </c>
      <c r="B111" s="1">
        <v>41537.675300925926</v>
      </c>
      <c r="C111">
        <v>509.8</v>
      </c>
      <c r="D111">
        <f t="shared" si="1"/>
        <v>365.8</v>
      </c>
    </row>
    <row r="112" spans="1:4" x14ac:dyDescent="0.25">
      <c r="A112">
        <v>101</v>
      </c>
      <c r="B112" s="1">
        <v>41537.675995370373</v>
      </c>
      <c r="C112">
        <v>502.4</v>
      </c>
      <c r="D112">
        <f t="shared" si="1"/>
        <v>358.4</v>
      </c>
    </row>
    <row r="113" spans="1:4" x14ac:dyDescent="0.25">
      <c r="A113">
        <v>102</v>
      </c>
      <c r="B113" s="1">
        <v>41537.676689814813</v>
      </c>
      <c r="C113">
        <v>501.8</v>
      </c>
      <c r="D113">
        <f t="shared" si="1"/>
        <v>357.8</v>
      </c>
    </row>
    <row r="114" spans="1:4" x14ac:dyDescent="0.25">
      <c r="A114">
        <v>103</v>
      </c>
      <c r="B114" s="1">
        <v>41537.677384259259</v>
      </c>
      <c r="C114">
        <v>503.1</v>
      </c>
      <c r="D114">
        <f t="shared" si="1"/>
        <v>359.1</v>
      </c>
    </row>
    <row r="115" spans="1:4" x14ac:dyDescent="0.25">
      <c r="A115">
        <v>104</v>
      </c>
      <c r="B115" s="1">
        <v>41537.678078703706</v>
      </c>
      <c r="C115">
        <v>503.1</v>
      </c>
      <c r="D115">
        <f t="shared" si="1"/>
        <v>359.1</v>
      </c>
    </row>
    <row r="116" spans="1:4" x14ac:dyDescent="0.25">
      <c r="A116">
        <v>105</v>
      </c>
      <c r="B116" s="1">
        <v>41537.678773148145</v>
      </c>
      <c r="C116">
        <v>504.9</v>
      </c>
      <c r="D116">
        <f t="shared" si="1"/>
        <v>360.9</v>
      </c>
    </row>
    <row r="117" spans="1:4" x14ac:dyDescent="0.25">
      <c r="A117">
        <v>106</v>
      </c>
      <c r="B117" s="1">
        <v>41537.679467592592</v>
      </c>
      <c r="C117">
        <v>503.7</v>
      </c>
      <c r="D117">
        <f t="shared" si="1"/>
        <v>359.7</v>
      </c>
    </row>
    <row r="118" spans="1:4" x14ac:dyDescent="0.25">
      <c r="A118">
        <v>107</v>
      </c>
      <c r="B118" s="1">
        <v>41537.680162037039</v>
      </c>
      <c r="C118">
        <v>503.1</v>
      </c>
      <c r="D118">
        <f t="shared" si="1"/>
        <v>359.1</v>
      </c>
    </row>
    <row r="119" spans="1:4" x14ac:dyDescent="0.25">
      <c r="A119">
        <v>108</v>
      </c>
      <c r="B119" s="1">
        <v>41537.680856481478</v>
      </c>
      <c r="C119">
        <v>503.1</v>
      </c>
      <c r="D119">
        <f t="shared" si="1"/>
        <v>359.1</v>
      </c>
    </row>
    <row r="120" spans="1:4" x14ac:dyDescent="0.25">
      <c r="A120">
        <v>109</v>
      </c>
      <c r="B120" s="1">
        <v>41537.681550925925</v>
      </c>
      <c r="C120">
        <v>515.9</v>
      </c>
      <c r="D120">
        <f t="shared" si="1"/>
        <v>371.9</v>
      </c>
    </row>
    <row r="121" spans="1:4" x14ac:dyDescent="0.25">
      <c r="A121">
        <v>110</v>
      </c>
      <c r="B121" s="1">
        <v>41537.682245370372</v>
      </c>
      <c r="C121">
        <v>522</v>
      </c>
      <c r="D121">
        <f t="shared" si="1"/>
        <v>378</v>
      </c>
    </row>
    <row r="122" spans="1:4" x14ac:dyDescent="0.25">
      <c r="A122">
        <v>111</v>
      </c>
      <c r="B122" s="1">
        <v>41537.682939814818</v>
      </c>
      <c r="C122">
        <v>517.1</v>
      </c>
      <c r="D122">
        <f t="shared" si="1"/>
        <v>373.1</v>
      </c>
    </row>
    <row r="123" spans="1:4" x14ac:dyDescent="0.25">
      <c r="A123">
        <v>112</v>
      </c>
      <c r="B123" s="1">
        <v>41537.683634259258</v>
      </c>
      <c r="C123">
        <v>503.1</v>
      </c>
      <c r="D123">
        <f t="shared" si="1"/>
        <v>359.1</v>
      </c>
    </row>
    <row r="124" spans="1:4" x14ac:dyDescent="0.25">
      <c r="A124">
        <v>113</v>
      </c>
      <c r="B124" s="1">
        <v>41537.684328703705</v>
      </c>
      <c r="C124">
        <v>486</v>
      </c>
      <c r="D124">
        <f t="shared" si="1"/>
        <v>342</v>
      </c>
    </row>
    <row r="125" spans="1:4" x14ac:dyDescent="0.25">
      <c r="A125">
        <v>114</v>
      </c>
      <c r="B125" s="1">
        <v>41537.685023148151</v>
      </c>
      <c r="C125">
        <v>479.9</v>
      </c>
      <c r="D125">
        <f t="shared" si="1"/>
        <v>335.9</v>
      </c>
    </row>
    <row r="126" spans="1:4" x14ac:dyDescent="0.25">
      <c r="A126">
        <v>115</v>
      </c>
      <c r="B126" s="1">
        <v>41537.685717592591</v>
      </c>
      <c r="C126">
        <v>473.7</v>
      </c>
      <c r="D126">
        <f t="shared" si="1"/>
        <v>329.7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workbookViewId="0"/>
  </sheetViews>
  <sheetFormatPr defaultRowHeight="15" x14ac:dyDescent="0.25"/>
  <cols>
    <col min="1" max="1" width="49.85546875" customWidth="1"/>
  </cols>
  <sheetData>
    <row r="1" spans="1:1" ht="51.75" customHeight="1" x14ac:dyDescent="0.25">
      <c r="A1" s="4" t="s">
        <v>23</v>
      </c>
    </row>
    <row r="2" spans="1:1" ht="189.75" customHeight="1" x14ac:dyDescent="0.25">
      <c r="A2" s="5" t="s">
        <v>22</v>
      </c>
    </row>
    <row r="3" spans="1:1" ht="150" x14ac:dyDescent="0.25">
      <c r="A3" s="5" t="s">
        <v>21</v>
      </c>
    </row>
    <row r="4" spans="1:1" ht="105" x14ac:dyDescent="0.25">
      <c r="A4" s="5"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Ben's_Dorm_Room</vt:lpstr>
      <vt:lpstr>Air Exchange Rate</vt:lpstr>
      <vt:lpstr>Concentration Analysis</vt:lpstr>
      <vt:lpstr>CO2 Questions</vt:lpstr>
      <vt:lpstr>Concentration Plot</vt:lpstr>
      <vt:lpstr>Air Exchange Rate Plot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B. Kopp</dc:creator>
  <cp:lastModifiedBy>Nick</cp:lastModifiedBy>
  <dcterms:created xsi:type="dcterms:W3CDTF">2013-09-20T23:30:41Z</dcterms:created>
  <dcterms:modified xsi:type="dcterms:W3CDTF">2013-10-15T03:31:28Z</dcterms:modified>
</cp:coreProperties>
</file>