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G:\My Drive\ENGR_115\Lab_9\"/>
    </mc:Choice>
  </mc:AlternateContent>
  <xr:revisionPtr revIDLastSave="0" documentId="13_ncr:1_{0D0D59F7-37FE-4759-8B04-01B7DC8728A4}" xr6:coauthVersionLast="45" xr6:coauthVersionMax="45" xr10:uidLastSave="{00000000-0000-0000-0000-000000000000}"/>
  <bookViews>
    <workbookView xWindow="-98" yWindow="-98" windowWidth="22695" windowHeight="14595" activeTab="4" xr2:uid="{00000000-000D-0000-FFFF-FFFF00000000}"/>
  </bookViews>
  <sheets>
    <sheet name=" Raw Data" sheetId="2" r:id="rId1"/>
    <sheet name="Concentration Analysis" sheetId="1" r:id="rId2"/>
    <sheet name="Concentration Plot" sheetId="3" r:id="rId3"/>
    <sheet name="Air Exchange Plot" sheetId="4" r:id="rId4"/>
    <sheet name="CO2 Lab Questions" sheetId="5" r:id="rId5"/>
  </sheets>
  <calcPr calcId="191029"/>
  <fileRecoveryPr repairLoad="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3" i="1" l="1"/>
  <c r="F20" i="1"/>
  <c r="G20" i="1" s="1"/>
  <c r="A20" i="1"/>
  <c r="A21" i="1"/>
  <c r="A22" i="1"/>
  <c r="A23" i="1"/>
  <c r="A24" i="1"/>
  <c r="A25" i="1"/>
  <c r="A26" i="1"/>
  <c r="A27" i="1"/>
  <c r="A28" i="1"/>
  <c r="A29" i="1"/>
  <c r="A30" i="1"/>
  <c r="A31" i="1"/>
  <c r="A32" i="1"/>
  <c r="A33" i="1"/>
  <c r="A34" i="1"/>
  <c r="A35" i="1"/>
  <c r="A36" i="1"/>
  <c r="A37" i="1"/>
  <c r="A38" i="1"/>
  <c r="G21" i="1" l="1"/>
  <c r="G22" i="1"/>
  <c r="G23" i="1"/>
  <c r="G24" i="1"/>
  <c r="G25" i="1"/>
  <c r="G26" i="1"/>
  <c r="G27" i="1"/>
  <c r="G28" i="1"/>
  <c r="G29" i="1"/>
  <c r="G30" i="1"/>
  <c r="G31" i="1"/>
  <c r="G32" i="1"/>
  <c r="G33" i="1"/>
  <c r="G34" i="1"/>
  <c r="G35" i="1"/>
  <c r="G36" i="1"/>
  <c r="G37" i="1"/>
  <c r="G38" i="1"/>
  <c r="F21" i="1"/>
  <c r="F22" i="1"/>
  <c r="F23" i="1"/>
  <c r="F24" i="1"/>
  <c r="F25" i="1"/>
  <c r="F26" i="1"/>
  <c r="F27" i="1"/>
  <c r="F28" i="1"/>
  <c r="F29" i="1"/>
  <c r="F30" i="1"/>
  <c r="F31" i="1"/>
  <c r="F32" i="1"/>
  <c r="F33" i="1"/>
  <c r="F34" i="1"/>
  <c r="F35" i="1"/>
  <c r="F36" i="1"/>
  <c r="F37" i="1"/>
  <c r="F38" i="1"/>
  <c r="B21" i="1"/>
  <c r="B22" i="1" s="1"/>
  <c r="B23" i="1" s="1"/>
  <c r="B24" i="1" s="1"/>
  <c r="B25" i="1" s="1"/>
  <c r="B26" i="1" s="1"/>
  <c r="B27" i="1" s="1"/>
  <c r="B28" i="1" s="1"/>
  <c r="B29" i="1" s="1"/>
  <c r="B30" i="1" s="1"/>
  <c r="B31" i="1" s="1"/>
  <c r="B32" i="1" s="1"/>
  <c r="B33" i="1" s="1"/>
  <c r="B34" i="1" s="1"/>
  <c r="B35" i="1" s="1"/>
  <c r="B36" i="1" s="1"/>
  <c r="B37" i="1" s="1"/>
  <c r="B38" i="1" s="1"/>
  <c r="C10" i="1" l="1"/>
  <c r="E28" i="1" l="1"/>
  <c r="E20" i="1"/>
  <c r="E36" i="1"/>
  <c r="E35" i="1"/>
  <c r="E27" i="1"/>
  <c r="E34" i="1"/>
  <c r="E26" i="1"/>
  <c r="E33" i="1"/>
  <c r="E25" i="1"/>
  <c r="E32" i="1"/>
  <c r="E24" i="1"/>
  <c r="E31" i="1"/>
  <c r="E23" i="1"/>
  <c r="E38" i="1"/>
  <c r="E30" i="1"/>
  <c r="E22" i="1"/>
  <c r="E37" i="1"/>
  <c r="E29" i="1"/>
  <c r="E21" i="1"/>
</calcChain>
</file>

<file path=xl/sharedStrings.xml><?xml version="1.0" encoding="utf-8"?>
<sst xmlns="http://schemas.openxmlformats.org/spreadsheetml/2006/main" count="37" uniqueCount="33">
  <si>
    <t>Plot Title: CO2 Test</t>
  </si>
  <si>
    <t>#</t>
  </si>
  <si>
    <t>Date Time, GMT-07:00</t>
  </si>
  <si>
    <t>CO2, ppm (LGR S/N: 940890, SEN S/N: 940890, LBL: external)</t>
  </si>
  <si>
    <t>Host Connected (LGR S/N: 940890)</t>
  </si>
  <si>
    <t>Stopped (LGR S/N: 940890)</t>
  </si>
  <si>
    <t>End Of File (LGR S/N: 940890)</t>
  </si>
  <si>
    <t>Logged</t>
  </si>
  <si>
    <t>Micah Chitraroff</t>
  </si>
  <si>
    <t>ENGR115</t>
  </si>
  <si>
    <t>Ethan Pirkle, Claire Barelles</t>
  </si>
  <si>
    <t>Oct.25 2019</t>
  </si>
  <si>
    <t>8:00am</t>
  </si>
  <si>
    <t>Input Parameters</t>
  </si>
  <si>
    <t>Measured Coutdoor</t>
  </si>
  <si>
    <t>Assumed Coutdoor</t>
  </si>
  <si>
    <t>Correction Factor</t>
  </si>
  <si>
    <t>Analysis</t>
  </si>
  <si>
    <t>Date and Time</t>
  </si>
  <si>
    <t>Hobo CO2 Concentration</t>
  </si>
  <si>
    <t>Actual CO2 Concentration [ppm]</t>
  </si>
  <si>
    <t>We left the room at 9:21 am but the CO2 concentration did not start to drop until 12 minutes after we left at 9:33 am. The room was slightly ventilated as we noticed that the room had vents but we did not hear any turn on while we were in there.</t>
  </si>
  <si>
    <t xml:space="preserve">Assumed Room Capacity </t>
  </si>
  <si>
    <t>Air Exchange Rate (Hours)</t>
  </si>
  <si>
    <t>Air Exchange Rate(Minutes)</t>
  </si>
  <si>
    <t>Measurement (Minutes)</t>
  </si>
  <si>
    <t>Measurement (Hours)</t>
  </si>
  <si>
    <t>Ventilation Rate(ft^3/min)</t>
  </si>
  <si>
    <t>Room Volume (ft^3)</t>
  </si>
  <si>
    <t>The air exchange rate of the soccer locker room in which we did the test was an average of 687.75 / hour.</t>
  </si>
  <si>
    <t>In our test room, it would take only 0.0044 hours to remove a nonreactive chemical from inside of this room. The occupants are very safe inside the room and should not worry.</t>
  </si>
  <si>
    <t>Based on the ASHRAE standards for indoor ventilation rate, the school is wasting lots of electricity in ventilation in the soccer locker room. This could also be partially due to its high cieling. In this particular circumstance, this amount of electricity used to produce a ventilation rate of around 430 scfm/person can be understandable because the amount of body odor in that room was noticeable even with the high ventilation rate.</t>
  </si>
  <si>
    <t>Given the ASHRAE standard for ventilation rate and the extremely high ventilation rate for this room, realistically you could stack people in the room and have clean air to spare. The maximum that this room could fit is around 80 people space wise but the number could likely go into the hundreds to violate ASHRAE's standard. For example 500 people has a rate of 69 scfm/person which seems unrealistic.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</si>
</sst>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4" tint="0.39997558519241921"/>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8">
    <xf numFmtId="0" fontId="0" fillId="0" borderId="0" xfId="0"/>
    <xf numFmtId="22" fontId="0" fillId="0" borderId="0" xfId="0" applyNumberFormat="1"/>
    <xf numFmtId="0" fontId="0" fillId="33" borderId="0" xfId="0" applyFill="1"/>
    <xf numFmtId="0" fontId="0" fillId="34" borderId="0" xfId="0" applyFill="1"/>
    <xf numFmtId="22" fontId="0" fillId="34" borderId="0" xfId="0" applyNumberFormat="1" applyFill="1"/>
    <xf numFmtId="0" fontId="16" fillId="0" borderId="0" xfId="0" applyFont="1"/>
    <xf numFmtId="49" fontId="0" fillId="0" borderId="0" xfId="0" applyNumberFormat="1" applyAlignment="1">
      <alignment wrapText="1"/>
    </xf>
    <xf numFmtId="0" fontId="0" fillId="0" borderId="0" xfId="0"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CO2 concentration per minute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0928258967629044E-2"/>
          <c:y val="0.14846538069460935"/>
          <c:w val="0.81229396325459313"/>
          <c:h val="0.65911310416834779"/>
        </c:manualLayout>
      </c:layout>
      <c:scatterChart>
        <c:scatterStyle val="lineMarker"/>
        <c:varyColors val="0"/>
        <c:ser>
          <c:idx val="0"/>
          <c:order val="0"/>
          <c:spPr>
            <a:ln w="19050" cap="rnd">
              <a:solidFill>
                <a:schemeClr val="accent1"/>
              </a:solidFill>
              <a:round/>
            </a:ln>
            <a:effectLst/>
          </c:spPr>
          <c:marker>
            <c:symbol val="none"/>
          </c:marker>
          <c:xVal>
            <c:numRef>
              <c:f>'Concentration Analysis'!$B$20:$B$38</c:f>
              <c:numCache>
                <c:formatCode>General</c:formatCode>
                <c:ptCount val="19"/>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numCache>
            </c:numRef>
          </c:xVal>
          <c:yVal>
            <c:numRef>
              <c:f>'Concentration Analysis'!$E$20:$E$38</c:f>
              <c:numCache>
                <c:formatCode>General</c:formatCode>
                <c:ptCount val="19"/>
                <c:pt idx="0">
                  <c:v>720.1</c:v>
                </c:pt>
                <c:pt idx="1">
                  <c:v>717</c:v>
                </c:pt>
                <c:pt idx="2">
                  <c:v>714.6</c:v>
                </c:pt>
                <c:pt idx="3">
                  <c:v>681</c:v>
                </c:pt>
                <c:pt idx="4">
                  <c:v>658.4</c:v>
                </c:pt>
                <c:pt idx="5">
                  <c:v>632.79999999999995</c:v>
                </c:pt>
                <c:pt idx="6">
                  <c:v>586.4</c:v>
                </c:pt>
                <c:pt idx="7">
                  <c:v>562</c:v>
                </c:pt>
                <c:pt idx="8">
                  <c:v>535.1</c:v>
                </c:pt>
                <c:pt idx="9">
                  <c:v>499.70000000000005</c:v>
                </c:pt>
                <c:pt idx="10">
                  <c:v>480.79999999999995</c:v>
                </c:pt>
                <c:pt idx="11">
                  <c:v>445.4</c:v>
                </c:pt>
                <c:pt idx="12">
                  <c:v>438.6</c:v>
                </c:pt>
                <c:pt idx="13">
                  <c:v>414.2</c:v>
                </c:pt>
                <c:pt idx="14">
                  <c:v>403.2</c:v>
                </c:pt>
                <c:pt idx="15">
                  <c:v>394.7</c:v>
                </c:pt>
                <c:pt idx="16">
                  <c:v>392.2</c:v>
                </c:pt>
                <c:pt idx="17">
                  <c:v>386.7</c:v>
                </c:pt>
                <c:pt idx="18">
                  <c:v>390.4</c:v>
                </c:pt>
              </c:numCache>
            </c:numRef>
          </c:yVal>
          <c:smooth val="0"/>
          <c:extLst>
            <c:ext xmlns:c16="http://schemas.microsoft.com/office/drawing/2014/chart" uri="{C3380CC4-5D6E-409C-BE32-E72D297353CC}">
              <c16:uniqueId val="{00000000-9604-42F9-B3B4-A551CA5ADC2D}"/>
            </c:ext>
          </c:extLst>
        </c:ser>
        <c:dLbls>
          <c:showLegendKey val="0"/>
          <c:showVal val="0"/>
          <c:showCatName val="0"/>
          <c:showSerName val="0"/>
          <c:showPercent val="0"/>
          <c:showBubbleSize val="0"/>
        </c:dLbls>
        <c:axId val="492511416"/>
        <c:axId val="492511736"/>
      </c:scatterChart>
      <c:valAx>
        <c:axId val="49251141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 (minutes)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2511736"/>
        <c:crosses val="autoZero"/>
        <c:crossBetween val="midCat"/>
      </c:valAx>
      <c:valAx>
        <c:axId val="4925117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CO2 Concentration (ppm)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251141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Air Exchange Rate per Minute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intercept val="0"/>
            <c:dispRSqr val="1"/>
            <c:dispEq val="1"/>
            <c:trendlineLbl>
              <c:layout>
                <c:manualLayout>
                  <c:x val="-0.2122694663167104"/>
                  <c:y val="-0.14712489063867018"/>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'Concentration Analysis'!$B$20:$B$32</c:f>
              <c:numCache>
                <c:formatCode>General</c:formatCode>
                <c:ptCount val="13"/>
                <c:pt idx="0">
                  <c:v>0</c:v>
                </c:pt>
                <c:pt idx="1">
                  <c:v>1</c:v>
                </c:pt>
                <c:pt idx="2">
                  <c:v>2</c:v>
                </c:pt>
                <c:pt idx="3">
                  <c:v>3</c:v>
                </c:pt>
                <c:pt idx="4">
                  <c:v>4</c:v>
                </c:pt>
                <c:pt idx="5">
                  <c:v>5</c:v>
                </c:pt>
                <c:pt idx="6">
                  <c:v>6</c:v>
                </c:pt>
                <c:pt idx="7">
                  <c:v>7</c:v>
                </c:pt>
                <c:pt idx="8">
                  <c:v>8</c:v>
                </c:pt>
                <c:pt idx="9">
                  <c:v>9</c:v>
                </c:pt>
                <c:pt idx="10">
                  <c:v>10</c:v>
                </c:pt>
                <c:pt idx="11">
                  <c:v>11</c:v>
                </c:pt>
                <c:pt idx="12">
                  <c:v>12</c:v>
                </c:pt>
              </c:numCache>
            </c:numRef>
          </c:xVal>
          <c:yVal>
            <c:numRef>
              <c:f>'Concentration Analysis'!$F$20:$F$32</c:f>
              <c:numCache>
                <c:formatCode>General</c:formatCode>
                <c:ptCount val="13"/>
                <c:pt idx="0">
                  <c:v>0</c:v>
                </c:pt>
                <c:pt idx="1">
                  <c:v>9.7316730985368069E-3</c:v>
                </c:pt>
                <c:pt idx="2">
                  <c:v>1.7331456351639976E-2</c:v>
                </c:pt>
                <c:pt idx="3">
                  <c:v>0.13027877764207171</c:v>
                </c:pt>
                <c:pt idx="4">
                  <c:v>0.21412467506737079</c:v>
                </c:pt>
                <c:pt idx="5">
                  <c:v>0.31845373111853487</c:v>
                </c:pt>
                <c:pt idx="6">
                  <c:v>0.54073854472432681</c:v>
                </c:pt>
                <c:pt idx="7">
                  <c:v>0.6810371117434334</c:v>
                </c:pt>
                <c:pt idx="8">
                  <c:v>0.8626182020096641</c:v>
                </c:pt>
                <c:pt idx="9">
                  <c:v>1.1664677700080244</c:v>
                </c:pt>
                <c:pt idx="10">
                  <c:v>1.3766564814487683</c:v>
                </c:pt>
                <c:pt idx="11">
                  <c:v>1.9531213419285156</c:v>
                </c:pt>
                <c:pt idx="12">
                  <c:v>2.1153811705050316</c:v>
                </c:pt>
              </c:numCache>
            </c:numRef>
          </c:yVal>
          <c:smooth val="0"/>
          <c:extLst>
            <c:ext xmlns:c16="http://schemas.microsoft.com/office/drawing/2014/chart" uri="{C3380CC4-5D6E-409C-BE32-E72D297353CC}">
              <c16:uniqueId val="{00000000-D5B1-4AF0-A744-D6D5F33B4DFF}"/>
            </c:ext>
          </c:extLst>
        </c:ser>
        <c:dLbls>
          <c:showLegendKey val="0"/>
          <c:showVal val="0"/>
          <c:showCatName val="0"/>
          <c:showSerName val="0"/>
          <c:showPercent val="0"/>
          <c:showBubbleSize val="0"/>
        </c:dLbls>
        <c:axId val="579412752"/>
        <c:axId val="579411792"/>
      </c:scatterChart>
      <c:valAx>
        <c:axId val="57941275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r>
                  <a:rPr lang="en-US" baseline="0"/>
                  <a:t> (Minutes)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9411792"/>
        <c:crosses val="autoZero"/>
        <c:crossBetween val="midCat"/>
      </c:valAx>
      <c:valAx>
        <c:axId val="5794117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800" b="0" i="0" baseline="0">
                    <a:effectLst/>
                  </a:rPr>
                  <a:t>Air Exchange(ʎ)</a:t>
                </a:r>
                <a:endParaRPr lang="en-US">
                  <a:effectLst/>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941275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Air</a:t>
            </a:r>
            <a:r>
              <a:rPr lang="en-US" baseline="0"/>
              <a:t> Exchange Rate per Hour</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intercept val="0"/>
            <c:dispRSqr val="1"/>
            <c:dispEq val="1"/>
            <c:trendlineLbl>
              <c:layout>
                <c:manualLayout>
                  <c:x val="-0.26669641294838148"/>
                  <c:y val="-0.14426800816564597"/>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'Concentration Analysis'!$A$20:$A$34</c:f>
              <c:numCache>
                <c:formatCode>General</c:formatCode>
                <c:ptCount val="15"/>
                <c:pt idx="0">
                  <c:v>0</c:v>
                </c:pt>
                <c:pt idx="1">
                  <c:v>1.6666666666666666E-2</c:v>
                </c:pt>
                <c:pt idx="2">
                  <c:v>3.3333333333333333E-2</c:v>
                </c:pt>
                <c:pt idx="3">
                  <c:v>0.05</c:v>
                </c:pt>
                <c:pt idx="4">
                  <c:v>6.6666666666666666E-2</c:v>
                </c:pt>
                <c:pt idx="5">
                  <c:v>8.3333333333333329E-2</c:v>
                </c:pt>
                <c:pt idx="6">
                  <c:v>0.1</c:v>
                </c:pt>
                <c:pt idx="7">
                  <c:v>0.11666666666666667</c:v>
                </c:pt>
                <c:pt idx="8">
                  <c:v>0.13333333333333333</c:v>
                </c:pt>
                <c:pt idx="9">
                  <c:v>0.15</c:v>
                </c:pt>
                <c:pt idx="10">
                  <c:v>0.16666666666666666</c:v>
                </c:pt>
                <c:pt idx="11">
                  <c:v>0.18333333333333332</c:v>
                </c:pt>
                <c:pt idx="12">
                  <c:v>0.2</c:v>
                </c:pt>
                <c:pt idx="13">
                  <c:v>0.21666666666666667</c:v>
                </c:pt>
                <c:pt idx="14">
                  <c:v>0.23333333333333334</c:v>
                </c:pt>
              </c:numCache>
            </c:numRef>
          </c:xVal>
          <c:yVal>
            <c:numRef>
              <c:f>'Concentration Analysis'!$G$20:$G$34</c:f>
              <c:numCache>
                <c:formatCode>General</c:formatCode>
                <c:ptCount val="15"/>
                <c:pt idx="0">
                  <c:v>0</c:v>
                </c:pt>
                <c:pt idx="1">
                  <c:v>0.58390038591220839</c:v>
                </c:pt>
                <c:pt idx="2">
                  <c:v>1.0398873810983986</c:v>
                </c:pt>
                <c:pt idx="3">
                  <c:v>7.8167266585243027</c:v>
                </c:pt>
                <c:pt idx="4">
                  <c:v>12.847480504042247</c:v>
                </c:pt>
                <c:pt idx="5">
                  <c:v>19.107223867112094</c:v>
                </c:pt>
                <c:pt idx="6">
                  <c:v>32.444312683459607</c:v>
                </c:pt>
                <c:pt idx="7">
                  <c:v>40.862226704606002</c:v>
                </c:pt>
                <c:pt idx="8">
                  <c:v>51.757092120579848</c:v>
                </c:pt>
                <c:pt idx="9">
                  <c:v>69.988066200481455</c:v>
                </c:pt>
                <c:pt idx="10">
                  <c:v>82.599388886926093</c:v>
                </c:pt>
                <c:pt idx="11">
                  <c:v>117.18728051571094</c:v>
                </c:pt>
                <c:pt idx="12">
                  <c:v>126.9228702303019</c:v>
                </c:pt>
                <c:pt idx="13">
                  <c:v>186.92348894211619</c:v>
                </c:pt>
                <c:pt idx="14">
                  <c:v>276.3289582302084</c:v>
                </c:pt>
              </c:numCache>
            </c:numRef>
          </c:yVal>
          <c:smooth val="0"/>
          <c:extLst>
            <c:ext xmlns:c16="http://schemas.microsoft.com/office/drawing/2014/chart" uri="{C3380CC4-5D6E-409C-BE32-E72D297353CC}">
              <c16:uniqueId val="{00000000-61B1-4D11-9344-3CC8592549D4}"/>
            </c:ext>
          </c:extLst>
        </c:ser>
        <c:dLbls>
          <c:showLegendKey val="0"/>
          <c:showVal val="0"/>
          <c:showCatName val="0"/>
          <c:showSerName val="0"/>
          <c:showPercent val="0"/>
          <c:showBubbleSize val="0"/>
        </c:dLbls>
        <c:axId val="394634928"/>
        <c:axId val="482237936"/>
      </c:scatterChart>
      <c:valAx>
        <c:axId val="39463492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 (Hours)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2237936"/>
        <c:crosses val="autoZero"/>
        <c:crossBetween val="midCat"/>
      </c:valAx>
      <c:valAx>
        <c:axId val="4822379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800" b="0" i="0" baseline="0">
                    <a:effectLst/>
                  </a:rPr>
                  <a:t>Air Exchange(ʎ)</a:t>
                </a:r>
                <a:endParaRPr lang="en-US">
                  <a:effectLst/>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4634928"/>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2</xdr:col>
      <xdr:colOff>388144</xdr:colOff>
      <xdr:row>1</xdr:row>
      <xdr:rowOff>92867</xdr:rowOff>
    </xdr:from>
    <xdr:to>
      <xdr:col>11</xdr:col>
      <xdr:colOff>609600</xdr:colOff>
      <xdr:row>23</xdr:row>
      <xdr:rowOff>171450</xdr:rowOff>
    </xdr:to>
    <xdr:graphicFrame macro="">
      <xdr:nvGraphicFramePr>
        <xdr:cNvPr id="2" name="Chart 2">
          <a:extLst>
            <a:ext uri="{FF2B5EF4-FFF2-40B4-BE49-F238E27FC236}">
              <a16:creationId xmlns:a16="http://schemas.microsoft.com/office/drawing/2014/main" id="{41993BB1-0A6A-4420-AC94-E9DFA5019F5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383381</xdr:colOff>
      <xdr:row>1</xdr:row>
      <xdr:rowOff>35718</xdr:rowOff>
    </xdr:from>
    <xdr:to>
      <xdr:col>7</xdr:col>
      <xdr:colOff>421481</xdr:colOff>
      <xdr:row>16</xdr:row>
      <xdr:rowOff>64293</xdr:rowOff>
    </xdr:to>
    <xdr:graphicFrame macro="">
      <xdr:nvGraphicFramePr>
        <xdr:cNvPr id="3" name="Chart 3">
          <a:extLst>
            <a:ext uri="{FF2B5EF4-FFF2-40B4-BE49-F238E27FC236}">
              <a16:creationId xmlns:a16="http://schemas.microsoft.com/office/drawing/2014/main" id="{083303D1-E123-409A-BC55-DE1A0268996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97630</xdr:colOff>
      <xdr:row>1</xdr:row>
      <xdr:rowOff>40481</xdr:rowOff>
    </xdr:from>
    <xdr:to>
      <xdr:col>15</xdr:col>
      <xdr:colOff>135730</xdr:colOff>
      <xdr:row>16</xdr:row>
      <xdr:rowOff>69056</xdr:rowOff>
    </xdr:to>
    <xdr:graphicFrame macro="">
      <xdr:nvGraphicFramePr>
        <xdr:cNvPr id="2" name="Chart 2">
          <a:extLst>
            <a:ext uri="{FF2B5EF4-FFF2-40B4-BE49-F238E27FC236}">
              <a16:creationId xmlns:a16="http://schemas.microsoft.com/office/drawing/2014/main" id="{63C6DB09-32D1-478F-B2CB-20226CC44E3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F125"/>
  <sheetViews>
    <sheetView workbookViewId="0">
      <selection sqref="A1:XFD1"/>
    </sheetView>
  </sheetViews>
  <sheetFormatPr defaultRowHeight="14.25" x14ac:dyDescent="0.45"/>
  <sheetData>
    <row r="2" spans="1:6" x14ac:dyDescent="0.45">
      <c r="A2" t="s">
        <v>0</v>
      </c>
    </row>
    <row r="3" spans="1:6" x14ac:dyDescent="0.45">
      <c r="A3" t="s">
        <v>1</v>
      </c>
      <c r="B3" t="s">
        <v>2</v>
      </c>
      <c r="C3" t="s">
        <v>3</v>
      </c>
      <c r="D3" t="s">
        <v>4</v>
      </c>
      <c r="E3" t="s">
        <v>5</v>
      </c>
      <c r="F3" t="s">
        <v>6</v>
      </c>
    </row>
    <row r="4" spans="1:6" x14ac:dyDescent="0.45">
      <c r="A4">
        <v>1</v>
      </c>
      <c r="B4" s="1">
        <v>43763.333773148152</v>
      </c>
      <c r="C4">
        <v>214.3</v>
      </c>
    </row>
    <row r="5" spans="1:6" x14ac:dyDescent="0.45">
      <c r="A5">
        <v>2</v>
      </c>
      <c r="B5" s="1">
        <v>43763.334467592591</v>
      </c>
      <c r="C5">
        <v>228.3</v>
      </c>
    </row>
    <row r="6" spans="1:6" x14ac:dyDescent="0.45">
      <c r="A6">
        <v>3</v>
      </c>
      <c r="B6" s="1">
        <v>43763.335162037038</v>
      </c>
      <c r="C6">
        <v>195.4</v>
      </c>
    </row>
    <row r="7" spans="1:6" x14ac:dyDescent="0.45">
      <c r="A7">
        <v>4</v>
      </c>
      <c r="B7" s="1">
        <v>43763.335856481484</v>
      </c>
      <c r="C7">
        <v>192.9</v>
      </c>
    </row>
    <row r="8" spans="1:6" x14ac:dyDescent="0.45">
      <c r="A8">
        <v>5</v>
      </c>
      <c r="B8" s="1">
        <v>43763.336550925924</v>
      </c>
      <c r="C8">
        <v>193.5</v>
      </c>
    </row>
    <row r="9" spans="1:6" x14ac:dyDescent="0.45">
      <c r="A9">
        <v>6</v>
      </c>
      <c r="B9" s="1">
        <v>43763.337245370371</v>
      </c>
      <c r="C9">
        <v>191.1</v>
      </c>
    </row>
    <row r="10" spans="1:6" x14ac:dyDescent="0.45">
      <c r="A10">
        <v>7</v>
      </c>
      <c r="B10" s="1">
        <v>43763.337939814817</v>
      </c>
      <c r="C10">
        <v>192.3</v>
      </c>
    </row>
    <row r="11" spans="1:6" x14ac:dyDescent="0.45">
      <c r="A11">
        <v>8</v>
      </c>
      <c r="B11" s="1">
        <v>43763.338634259257</v>
      </c>
      <c r="C11">
        <v>191.1</v>
      </c>
    </row>
    <row r="12" spans="1:6" x14ac:dyDescent="0.45">
      <c r="A12">
        <v>9</v>
      </c>
      <c r="B12" s="1">
        <v>43763.339328703703</v>
      </c>
      <c r="C12">
        <v>193.5</v>
      </c>
    </row>
    <row r="13" spans="1:6" x14ac:dyDescent="0.45">
      <c r="A13">
        <v>10</v>
      </c>
      <c r="B13" s="1">
        <v>43763.34002314815</v>
      </c>
      <c r="C13">
        <v>192.9</v>
      </c>
    </row>
    <row r="14" spans="1:6" x14ac:dyDescent="0.45">
      <c r="A14">
        <v>11</v>
      </c>
      <c r="B14" s="1">
        <v>43763.340717592589</v>
      </c>
      <c r="C14">
        <v>192.9</v>
      </c>
    </row>
    <row r="15" spans="1:6" x14ac:dyDescent="0.45">
      <c r="A15">
        <v>12</v>
      </c>
      <c r="B15" s="1">
        <v>43763.341412037036</v>
      </c>
      <c r="C15">
        <v>191.7</v>
      </c>
    </row>
    <row r="16" spans="1:6" x14ac:dyDescent="0.45">
      <c r="A16">
        <v>13</v>
      </c>
      <c r="B16" s="1">
        <v>43763.342106481483</v>
      </c>
      <c r="C16">
        <v>191.7</v>
      </c>
    </row>
    <row r="17" spans="1:3" x14ac:dyDescent="0.45">
      <c r="A17">
        <v>14</v>
      </c>
      <c r="B17" s="1">
        <v>43763.342800925922</v>
      </c>
      <c r="C17">
        <v>192.3</v>
      </c>
    </row>
    <row r="18" spans="1:3" x14ac:dyDescent="0.45">
      <c r="A18">
        <v>15</v>
      </c>
      <c r="B18" s="1">
        <v>43763.343495370369</v>
      </c>
      <c r="C18">
        <v>192.3</v>
      </c>
    </row>
    <row r="19" spans="1:3" x14ac:dyDescent="0.45">
      <c r="A19">
        <v>16</v>
      </c>
      <c r="B19" s="1">
        <v>43763.344189814816</v>
      </c>
      <c r="C19">
        <v>191.7</v>
      </c>
    </row>
    <row r="20" spans="1:3" x14ac:dyDescent="0.45">
      <c r="A20">
        <v>17</v>
      </c>
      <c r="B20" s="1">
        <v>43763.344884259262</v>
      </c>
      <c r="C20">
        <v>192.9</v>
      </c>
    </row>
    <row r="21" spans="1:3" x14ac:dyDescent="0.45">
      <c r="A21">
        <v>18</v>
      </c>
      <c r="B21" s="1">
        <v>43763.345578703702</v>
      </c>
      <c r="C21">
        <v>191.1</v>
      </c>
    </row>
    <row r="22" spans="1:3" x14ac:dyDescent="0.45">
      <c r="A22">
        <v>19</v>
      </c>
      <c r="B22" s="1">
        <v>43763.346273148149</v>
      </c>
      <c r="C22">
        <v>191.7</v>
      </c>
    </row>
    <row r="23" spans="1:3" x14ac:dyDescent="0.45">
      <c r="A23">
        <v>20</v>
      </c>
      <c r="B23" s="1">
        <v>43763.346967592595</v>
      </c>
      <c r="C23">
        <v>192.9</v>
      </c>
    </row>
    <row r="24" spans="1:3" x14ac:dyDescent="0.45">
      <c r="A24">
        <v>21</v>
      </c>
      <c r="B24" s="1">
        <v>43763.347662037035</v>
      </c>
      <c r="C24">
        <v>192.3</v>
      </c>
    </row>
    <row r="25" spans="1:3" x14ac:dyDescent="0.45">
      <c r="A25">
        <v>22</v>
      </c>
      <c r="B25" s="1">
        <v>43763.348356481481</v>
      </c>
      <c r="C25">
        <v>191.7</v>
      </c>
    </row>
    <row r="26" spans="1:3" x14ac:dyDescent="0.45">
      <c r="A26">
        <v>23</v>
      </c>
      <c r="B26" s="1">
        <v>43763.349050925928</v>
      </c>
      <c r="C26">
        <v>192.3</v>
      </c>
    </row>
    <row r="27" spans="1:3" x14ac:dyDescent="0.45">
      <c r="A27">
        <v>24</v>
      </c>
      <c r="B27" s="1">
        <v>43763.349745370368</v>
      </c>
      <c r="C27">
        <v>191.7</v>
      </c>
    </row>
    <row r="28" spans="1:3" x14ac:dyDescent="0.45">
      <c r="A28">
        <v>25</v>
      </c>
      <c r="B28" s="1">
        <v>43763.350439814814</v>
      </c>
      <c r="C28">
        <v>192.3</v>
      </c>
    </row>
    <row r="29" spans="1:3" x14ac:dyDescent="0.45">
      <c r="A29">
        <v>26</v>
      </c>
      <c r="B29" s="1">
        <v>43763.351134259261</v>
      </c>
      <c r="C29">
        <v>196</v>
      </c>
    </row>
    <row r="30" spans="1:3" x14ac:dyDescent="0.45">
      <c r="A30">
        <v>27</v>
      </c>
      <c r="B30" s="1">
        <v>43763.3518287037</v>
      </c>
      <c r="C30">
        <v>192.9</v>
      </c>
    </row>
    <row r="31" spans="1:3" x14ac:dyDescent="0.45">
      <c r="A31">
        <v>28</v>
      </c>
      <c r="B31" s="1">
        <v>43763.352523148147</v>
      </c>
      <c r="C31">
        <v>191.7</v>
      </c>
    </row>
    <row r="32" spans="1:3" x14ac:dyDescent="0.45">
      <c r="A32">
        <v>29</v>
      </c>
      <c r="B32" s="1">
        <v>43763.353217592594</v>
      </c>
      <c r="C32">
        <v>192.3</v>
      </c>
    </row>
    <row r="33" spans="1:3" x14ac:dyDescent="0.45">
      <c r="A33">
        <v>30</v>
      </c>
      <c r="B33" s="1">
        <v>43763.353912037041</v>
      </c>
      <c r="C33">
        <v>191.1</v>
      </c>
    </row>
    <row r="34" spans="1:3" x14ac:dyDescent="0.45">
      <c r="A34">
        <v>31</v>
      </c>
      <c r="B34" s="1">
        <v>43763.35460648148</v>
      </c>
      <c r="C34">
        <v>191.1</v>
      </c>
    </row>
    <row r="35" spans="1:3" x14ac:dyDescent="0.45">
      <c r="A35">
        <v>32</v>
      </c>
      <c r="B35" s="1">
        <v>43763.355300925927</v>
      </c>
      <c r="C35">
        <v>190.5</v>
      </c>
    </row>
    <row r="36" spans="1:3" x14ac:dyDescent="0.45">
      <c r="A36">
        <v>33</v>
      </c>
      <c r="B36" s="1">
        <v>43763.355995370373</v>
      </c>
      <c r="C36">
        <v>191.7</v>
      </c>
    </row>
    <row r="37" spans="1:3" x14ac:dyDescent="0.45">
      <c r="A37">
        <v>34</v>
      </c>
      <c r="B37" s="1">
        <v>43763.356689814813</v>
      </c>
      <c r="C37">
        <v>190.5</v>
      </c>
    </row>
    <row r="38" spans="1:3" x14ac:dyDescent="0.45">
      <c r="A38">
        <v>35</v>
      </c>
      <c r="B38" s="1">
        <v>43763.35738425926</v>
      </c>
      <c r="C38">
        <v>333.9</v>
      </c>
    </row>
    <row r="39" spans="1:3" x14ac:dyDescent="0.45">
      <c r="A39">
        <v>36</v>
      </c>
      <c r="B39" s="1">
        <v>43763.358078703706</v>
      </c>
      <c r="C39">
        <v>573.29999999999995</v>
      </c>
    </row>
    <row r="40" spans="1:3" x14ac:dyDescent="0.45">
      <c r="A40">
        <v>37</v>
      </c>
      <c r="B40" s="1">
        <v>43763.358773148146</v>
      </c>
      <c r="C40">
        <v>492.7</v>
      </c>
    </row>
    <row r="41" spans="1:3" x14ac:dyDescent="0.45">
      <c r="A41">
        <v>38</v>
      </c>
      <c r="B41" s="1">
        <v>43763.359467592592</v>
      </c>
      <c r="C41">
        <v>484.7</v>
      </c>
    </row>
    <row r="42" spans="1:3" x14ac:dyDescent="0.45">
      <c r="A42">
        <v>39</v>
      </c>
      <c r="B42" s="1">
        <v>43763.360162037039</v>
      </c>
      <c r="C42">
        <v>332.1</v>
      </c>
    </row>
    <row r="43" spans="1:3" x14ac:dyDescent="0.45">
      <c r="A43">
        <v>40</v>
      </c>
      <c r="B43" s="1">
        <v>43763.360856481479</v>
      </c>
      <c r="C43">
        <v>196</v>
      </c>
    </row>
    <row r="44" spans="1:3" x14ac:dyDescent="0.45">
      <c r="A44">
        <v>41</v>
      </c>
      <c r="B44" s="1">
        <v>43763.361550925925</v>
      </c>
      <c r="C44">
        <v>1238.7</v>
      </c>
    </row>
    <row r="45" spans="1:3" x14ac:dyDescent="0.45">
      <c r="A45">
        <v>42</v>
      </c>
      <c r="B45" s="1">
        <v>43763.362245370372</v>
      </c>
      <c r="C45">
        <v>184.4</v>
      </c>
    </row>
    <row r="46" spans="1:3" x14ac:dyDescent="0.45">
      <c r="A46">
        <v>43</v>
      </c>
      <c r="B46" s="1">
        <v>43763.362939814811</v>
      </c>
      <c r="C46">
        <v>495.7</v>
      </c>
    </row>
    <row r="47" spans="1:3" x14ac:dyDescent="0.45">
      <c r="A47">
        <v>44</v>
      </c>
      <c r="B47" s="1">
        <v>43763.363634259258</v>
      </c>
      <c r="C47">
        <v>510.4</v>
      </c>
    </row>
    <row r="48" spans="1:3" x14ac:dyDescent="0.45">
      <c r="A48">
        <v>45</v>
      </c>
      <c r="B48" s="1">
        <v>43763.364328703705</v>
      </c>
      <c r="C48">
        <v>517.70000000000005</v>
      </c>
    </row>
    <row r="49" spans="1:3" x14ac:dyDescent="0.45">
      <c r="A49">
        <v>46</v>
      </c>
      <c r="B49" s="1">
        <v>43763.365023148152</v>
      </c>
      <c r="C49">
        <v>508.5</v>
      </c>
    </row>
    <row r="50" spans="1:3" x14ac:dyDescent="0.45">
      <c r="A50">
        <v>47</v>
      </c>
      <c r="B50" s="1">
        <v>43763.365717592591</v>
      </c>
      <c r="C50">
        <v>517.70000000000005</v>
      </c>
    </row>
    <row r="51" spans="1:3" x14ac:dyDescent="0.45">
      <c r="A51">
        <v>48</v>
      </c>
      <c r="B51" s="1">
        <v>43763.366412037038</v>
      </c>
      <c r="C51">
        <v>532.4</v>
      </c>
    </row>
    <row r="52" spans="1:3" x14ac:dyDescent="0.45">
      <c r="A52">
        <v>49</v>
      </c>
      <c r="B52" s="1">
        <v>43763.367106481484</v>
      </c>
      <c r="C52">
        <v>540.9</v>
      </c>
    </row>
    <row r="53" spans="1:3" x14ac:dyDescent="0.45">
      <c r="A53">
        <v>50</v>
      </c>
      <c r="B53" s="1">
        <v>43763.367800925924</v>
      </c>
      <c r="C53">
        <v>533</v>
      </c>
    </row>
    <row r="54" spans="1:3" x14ac:dyDescent="0.45">
      <c r="A54">
        <v>51</v>
      </c>
      <c r="B54" s="1">
        <v>43763.368495370371</v>
      </c>
      <c r="C54">
        <v>529.9</v>
      </c>
    </row>
    <row r="55" spans="1:3" x14ac:dyDescent="0.45">
      <c r="A55">
        <v>52</v>
      </c>
      <c r="B55" s="1">
        <v>43763.369189814817</v>
      </c>
      <c r="C55">
        <v>540.29999999999995</v>
      </c>
    </row>
    <row r="56" spans="1:3" x14ac:dyDescent="0.45">
      <c r="A56">
        <v>53</v>
      </c>
      <c r="B56" s="1">
        <v>43763.369884259257</v>
      </c>
      <c r="C56">
        <v>542.1</v>
      </c>
    </row>
    <row r="57" spans="1:3" x14ac:dyDescent="0.45">
      <c r="A57">
        <v>54</v>
      </c>
      <c r="B57" s="1">
        <v>43763.370578703703</v>
      </c>
      <c r="C57">
        <v>559.79999999999995</v>
      </c>
    </row>
    <row r="58" spans="1:3" x14ac:dyDescent="0.45">
      <c r="A58">
        <v>55</v>
      </c>
      <c r="B58" s="1">
        <v>43763.37127314815</v>
      </c>
      <c r="C58">
        <v>573.9</v>
      </c>
    </row>
    <row r="59" spans="1:3" x14ac:dyDescent="0.45">
      <c r="A59">
        <v>56</v>
      </c>
      <c r="B59" s="1">
        <v>43763.371967592589</v>
      </c>
      <c r="C59">
        <v>591</v>
      </c>
    </row>
    <row r="60" spans="1:3" x14ac:dyDescent="0.45">
      <c r="A60">
        <v>57</v>
      </c>
      <c r="B60" s="1">
        <v>43763.372662037036</v>
      </c>
      <c r="C60">
        <v>605.6</v>
      </c>
    </row>
    <row r="61" spans="1:3" x14ac:dyDescent="0.45">
      <c r="A61">
        <v>58</v>
      </c>
      <c r="B61" s="1">
        <v>43763.373356481483</v>
      </c>
      <c r="C61">
        <v>619.70000000000005</v>
      </c>
    </row>
    <row r="62" spans="1:3" x14ac:dyDescent="0.45">
      <c r="A62">
        <v>59</v>
      </c>
      <c r="B62" s="1">
        <v>43763.374050925922</v>
      </c>
      <c r="C62">
        <v>619.70000000000005</v>
      </c>
    </row>
    <row r="63" spans="1:3" x14ac:dyDescent="0.45">
      <c r="A63">
        <v>60</v>
      </c>
      <c r="B63" s="1">
        <v>43763.374745370369</v>
      </c>
      <c r="C63">
        <v>639.20000000000005</v>
      </c>
    </row>
    <row r="64" spans="1:3" x14ac:dyDescent="0.45">
      <c r="A64">
        <v>61</v>
      </c>
      <c r="B64" s="1">
        <v>43763.375439814816</v>
      </c>
      <c r="C64">
        <v>641</v>
      </c>
    </row>
    <row r="65" spans="1:3" x14ac:dyDescent="0.45">
      <c r="A65">
        <v>62</v>
      </c>
      <c r="B65" s="1">
        <v>43763.376134259262</v>
      </c>
      <c r="C65">
        <v>652.6</v>
      </c>
    </row>
    <row r="66" spans="1:3" x14ac:dyDescent="0.45">
      <c r="A66">
        <v>63</v>
      </c>
      <c r="B66" s="1">
        <v>43763.376828703702</v>
      </c>
      <c r="C66">
        <v>656.9</v>
      </c>
    </row>
    <row r="67" spans="1:3" x14ac:dyDescent="0.45">
      <c r="A67">
        <v>64</v>
      </c>
      <c r="B67" s="1">
        <v>43763.377523148149</v>
      </c>
      <c r="C67">
        <v>666.7</v>
      </c>
    </row>
    <row r="68" spans="1:3" x14ac:dyDescent="0.45">
      <c r="A68">
        <v>65</v>
      </c>
      <c r="B68" s="1">
        <v>43763.378217592595</v>
      </c>
      <c r="C68">
        <v>687.4</v>
      </c>
    </row>
    <row r="69" spans="1:3" x14ac:dyDescent="0.45">
      <c r="A69">
        <v>66</v>
      </c>
      <c r="B69" s="1">
        <v>43763.378912037035</v>
      </c>
      <c r="C69">
        <v>690.5</v>
      </c>
    </row>
    <row r="70" spans="1:3" x14ac:dyDescent="0.45">
      <c r="A70">
        <v>67</v>
      </c>
      <c r="B70" s="1">
        <v>43763.379606481481</v>
      </c>
      <c r="C70">
        <v>688.6</v>
      </c>
    </row>
    <row r="71" spans="1:3" x14ac:dyDescent="0.45">
      <c r="A71">
        <v>68</v>
      </c>
      <c r="B71" s="1">
        <v>43763.380300925928</v>
      </c>
      <c r="C71">
        <v>689.3</v>
      </c>
    </row>
    <row r="72" spans="1:3" x14ac:dyDescent="0.45">
      <c r="A72">
        <v>69</v>
      </c>
      <c r="B72" s="1">
        <v>43763.380995370368</v>
      </c>
      <c r="C72">
        <v>693.5</v>
      </c>
    </row>
    <row r="73" spans="1:3" x14ac:dyDescent="0.45">
      <c r="A73">
        <v>70</v>
      </c>
      <c r="B73" s="1">
        <v>43763.381689814814</v>
      </c>
      <c r="C73">
        <v>699</v>
      </c>
    </row>
    <row r="74" spans="1:3" x14ac:dyDescent="0.45">
      <c r="A74">
        <v>71</v>
      </c>
      <c r="B74" s="1">
        <v>43763.382384259261</v>
      </c>
      <c r="C74">
        <v>699</v>
      </c>
    </row>
    <row r="75" spans="1:3" x14ac:dyDescent="0.45">
      <c r="A75">
        <v>72</v>
      </c>
      <c r="B75" s="1">
        <v>43763.3830787037</v>
      </c>
      <c r="C75">
        <v>700.9</v>
      </c>
    </row>
    <row r="76" spans="1:3" x14ac:dyDescent="0.45">
      <c r="A76">
        <v>73</v>
      </c>
      <c r="B76" s="1">
        <v>43763.383773148147</v>
      </c>
      <c r="C76">
        <v>728.9</v>
      </c>
    </row>
    <row r="77" spans="1:3" x14ac:dyDescent="0.45">
      <c r="A77">
        <v>74</v>
      </c>
      <c r="B77" s="1">
        <v>43763.384467592594</v>
      </c>
      <c r="C77">
        <v>729.5</v>
      </c>
    </row>
    <row r="78" spans="1:3" x14ac:dyDescent="0.45">
      <c r="A78">
        <v>75</v>
      </c>
      <c r="B78" s="1">
        <v>43763.385162037041</v>
      </c>
      <c r="C78">
        <v>737.5</v>
      </c>
    </row>
    <row r="79" spans="1:3" x14ac:dyDescent="0.45">
      <c r="A79">
        <v>76</v>
      </c>
      <c r="B79" s="1">
        <v>43763.38585648148</v>
      </c>
      <c r="C79">
        <v>748.5</v>
      </c>
    </row>
    <row r="80" spans="1:3" x14ac:dyDescent="0.45">
      <c r="A80">
        <v>77</v>
      </c>
      <c r="B80" s="1">
        <v>43763.386550925927</v>
      </c>
      <c r="C80">
        <v>754</v>
      </c>
    </row>
    <row r="81" spans="1:3" x14ac:dyDescent="0.45">
      <c r="A81">
        <v>78</v>
      </c>
      <c r="B81" s="1">
        <v>43763.387245370373</v>
      </c>
      <c r="C81">
        <v>763.7</v>
      </c>
    </row>
    <row r="82" spans="1:3" x14ac:dyDescent="0.45">
      <c r="A82">
        <v>79</v>
      </c>
      <c r="B82" s="1">
        <v>43763.387939814813</v>
      </c>
      <c r="C82">
        <v>765</v>
      </c>
    </row>
    <row r="83" spans="1:3" x14ac:dyDescent="0.45">
      <c r="A83">
        <v>80</v>
      </c>
      <c r="B83" s="1">
        <v>43763.38863425926</v>
      </c>
      <c r="C83">
        <v>754</v>
      </c>
    </row>
    <row r="84" spans="1:3" x14ac:dyDescent="0.45">
      <c r="A84">
        <v>81</v>
      </c>
      <c r="B84" s="1">
        <v>43763.389328703706</v>
      </c>
      <c r="C84">
        <v>777.2</v>
      </c>
    </row>
    <row r="85" spans="1:3" x14ac:dyDescent="0.45">
      <c r="A85">
        <v>82</v>
      </c>
      <c r="B85" s="1">
        <v>43763.390023148146</v>
      </c>
      <c r="C85">
        <v>772.3</v>
      </c>
    </row>
    <row r="86" spans="1:3" x14ac:dyDescent="0.45">
      <c r="A86">
        <v>83</v>
      </c>
      <c r="B86" s="1">
        <v>43763.390717592592</v>
      </c>
      <c r="C86">
        <v>792.4</v>
      </c>
    </row>
    <row r="87" spans="1:3" x14ac:dyDescent="0.45">
      <c r="A87">
        <v>84</v>
      </c>
      <c r="B87" s="1">
        <v>43763.391412037039</v>
      </c>
      <c r="C87">
        <v>804</v>
      </c>
    </row>
    <row r="88" spans="1:3" x14ac:dyDescent="0.45">
      <c r="A88">
        <v>85</v>
      </c>
      <c r="B88" s="1">
        <v>43763.392106481479</v>
      </c>
      <c r="C88">
        <v>815</v>
      </c>
    </row>
    <row r="89" spans="1:3" x14ac:dyDescent="0.45">
      <c r="A89">
        <v>86</v>
      </c>
      <c r="B89" s="1">
        <v>43763.392800925925</v>
      </c>
      <c r="C89">
        <v>812.6</v>
      </c>
    </row>
    <row r="90" spans="1:3" x14ac:dyDescent="0.45">
      <c r="A90">
        <v>87</v>
      </c>
      <c r="B90" s="1">
        <v>43763.393495370372</v>
      </c>
      <c r="C90">
        <v>810.7</v>
      </c>
    </row>
    <row r="91" spans="1:3" x14ac:dyDescent="0.45">
      <c r="A91">
        <v>88</v>
      </c>
      <c r="B91" s="1">
        <v>43763.394189814811</v>
      </c>
      <c r="C91">
        <v>801.6</v>
      </c>
    </row>
    <row r="92" spans="1:3" x14ac:dyDescent="0.45">
      <c r="A92">
        <v>89</v>
      </c>
      <c r="B92" s="1">
        <v>43763.394884259258</v>
      </c>
      <c r="C92">
        <v>805.3</v>
      </c>
    </row>
    <row r="93" spans="1:3" x14ac:dyDescent="0.45">
      <c r="A93">
        <v>90</v>
      </c>
      <c r="B93" s="1">
        <v>43763.395578703705</v>
      </c>
      <c r="C93">
        <v>803.4</v>
      </c>
    </row>
    <row r="94" spans="1:3" x14ac:dyDescent="0.45">
      <c r="A94">
        <v>91</v>
      </c>
      <c r="B94" s="1">
        <v>43763.396273148152</v>
      </c>
      <c r="C94">
        <v>794.3</v>
      </c>
    </row>
    <row r="95" spans="1:3" x14ac:dyDescent="0.45">
      <c r="A95">
        <v>92</v>
      </c>
      <c r="B95" s="1">
        <v>43763.396967592591</v>
      </c>
      <c r="C95">
        <v>803.4</v>
      </c>
    </row>
    <row r="96" spans="1:3" x14ac:dyDescent="0.45">
      <c r="A96">
        <v>93</v>
      </c>
      <c r="B96" s="1">
        <v>43763.397662037038</v>
      </c>
      <c r="C96">
        <v>803.4</v>
      </c>
    </row>
    <row r="97" spans="1:3" x14ac:dyDescent="0.45">
      <c r="A97">
        <v>94</v>
      </c>
      <c r="B97" s="1">
        <v>43763.398356481484</v>
      </c>
      <c r="C97">
        <v>807.1</v>
      </c>
    </row>
    <row r="98" spans="1:3" x14ac:dyDescent="0.45">
      <c r="A98">
        <v>95</v>
      </c>
      <c r="B98" s="1">
        <v>43763.399050925924</v>
      </c>
      <c r="C98">
        <v>804</v>
      </c>
    </row>
    <row r="99" spans="1:3" x14ac:dyDescent="0.45">
      <c r="A99">
        <v>96</v>
      </c>
      <c r="B99" s="1">
        <v>43763.399745370371</v>
      </c>
      <c r="C99">
        <v>801.6</v>
      </c>
    </row>
    <row r="100" spans="1:3" x14ac:dyDescent="0.45">
      <c r="A100">
        <v>97</v>
      </c>
      <c r="B100" s="1">
        <v>43763.400439814817</v>
      </c>
      <c r="C100">
        <v>768</v>
      </c>
    </row>
    <row r="101" spans="1:3" x14ac:dyDescent="0.45">
      <c r="A101">
        <v>98</v>
      </c>
      <c r="B101" s="1">
        <v>43763.401134259257</v>
      </c>
      <c r="C101">
        <v>745.4</v>
      </c>
    </row>
    <row r="102" spans="1:3" x14ac:dyDescent="0.45">
      <c r="A102">
        <v>99</v>
      </c>
      <c r="B102" s="1">
        <v>43763.401828703703</v>
      </c>
      <c r="C102">
        <v>719.8</v>
      </c>
    </row>
    <row r="103" spans="1:3" x14ac:dyDescent="0.45">
      <c r="A103">
        <v>100</v>
      </c>
      <c r="B103" s="1">
        <v>43763.40252314815</v>
      </c>
      <c r="C103">
        <v>673.4</v>
      </c>
    </row>
    <row r="104" spans="1:3" x14ac:dyDescent="0.45">
      <c r="A104">
        <v>101</v>
      </c>
      <c r="B104" s="1">
        <v>43763.403217592589</v>
      </c>
      <c r="C104">
        <v>649</v>
      </c>
    </row>
    <row r="105" spans="1:3" x14ac:dyDescent="0.45">
      <c r="A105">
        <v>102</v>
      </c>
      <c r="B105" s="1">
        <v>43763.403912037036</v>
      </c>
      <c r="C105">
        <v>622.1</v>
      </c>
    </row>
    <row r="106" spans="1:3" x14ac:dyDescent="0.45">
      <c r="A106">
        <v>103</v>
      </c>
      <c r="B106" s="1">
        <v>43763.404606481483</v>
      </c>
      <c r="C106">
        <v>586.70000000000005</v>
      </c>
    </row>
    <row r="107" spans="1:3" x14ac:dyDescent="0.45">
      <c r="A107">
        <v>104</v>
      </c>
      <c r="B107" s="1">
        <v>43763.405300925922</v>
      </c>
      <c r="C107">
        <v>567.79999999999995</v>
      </c>
    </row>
    <row r="108" spans="1:3" x14ac:dyDescent="0.45">
      <c r="A108">
        <v>105</v>
      </c>
      <c r="B108" s="1">
        <v>43763.405995370369</v>
      </c>
      <c r="C108">
        <v>532.4</v>
      </c>
    </row>
    <row r="109" spans="1:3" x14ac:dyDescent="0.45">
      <c r="A109">
        <v>106</v>
      </c>
      <c r="B109" s="1">
        <v>43763.406689814816</v>
      </c>
      <c r="C109">
        <v>525.6</v>
      </c>
    </row>
    <row r="110" spans="1:3" x14ac:dyDescent="0.45">
      <c r="A110">
        <v>107</v>
      </c>
      <c r="B110" s="1">
        <v>43763.407384259262</v>
      </c>
      <c r="C110">
        <v>501.2</v>
      </c>
    </row>
    <row r="111" spans="1:3" x14ac:dyDescent="0.45">
      <c r="A111">
        <v>108</v>
      </c>
      <c r="B111" s="1">
        <v>43763.408078703702</v>
      </c>
      <c r="C111">
        <v>490.2</v>
      </c>
    </row>
    <row r="112" spans="1:3" x14ac:dyDescent="0.45">
      <c r="A112">
        <v>109</v>
      </c>
      <c r="B112" s="1">
        <v>43763.408773148149</v>
      </c>
      <c r="C112">
        <v>481.7</v>
      </c>
    </row>
    <row r="113" spans="1:6" x14ac:dyDescent="0.45">
      <c r="A113">
        <v>110</v>
      </c>
      <c r="B113" s="1">
        <v>43763.409467592595</v>
      </c>
      <c r="C113">
        <v>479.2</v>
      </c>
    </row>
    <row r="114" spans="1:6" x14ac:dyDescent="0.45">
      <c r="A114">
        <v>111</v>
      </c>
      <c r="B114" s="1">
        <v>43763.410162037035</v>
      </c>
      <c r="C114">
        <v>473.7</v>
      </c>
    </row>
    <row r="115" spans="1:6" x14ac:dyDescent="0.45">
      <c r="A115">
        <v>112</v>
      </c>
      <c r="B115" s="1">
        <v>43763.410856481481</v>
      </c>
      <c r="C115">
        <v>477.4</v>
      </c>
    </row>
    <row r="116" spans="1:6" x14ac:dyDescent="0.45">
      <c r="A116">
        <v>113</v>
      </c>
      <c r="B116" s="1">
        <v>43763.411550925928</v>
      </c>
      <c r="C116">
        <v>446.9</v>
      </c>
    </row>
    <row r="117" spans="1:6" x14ac:dyDescent="0.45">
      <c r="A117">
        <v>114</v>
      </c>
      <c r="B117" s="1">
        <v>43763.412245370368</v>
      </c>
      <c r="C117">
        <v>556.79999999999995</v>
      </c>
    </row>
    <row r="118" spans="1:6" x14ac:dyDescent="0.45">
      <c r="A118">
        <v>115</v>
      </c>
      <c r="B118" s="1">
        <v>43763.412939814814</v>
      </c>
      <c r="C118">
        <v>406</v>
      </c>
    </row>
    <row r="119" spans="1:6" x14ac:dyDescent="0.45">
      <c r="A119">
        <v>116</v>
      </c>
      <c r="B119" s="1">
        <v>43763.413634259261</v>
      </c>
      <c r="C119">
        <v>368.1</v>
      </c>
    </row>
    <row r="120" spans="1:6" x14ac:dyDescent="0.45">
      <c r="A120">
        <v>117</v>
      </c>
      <c r="B120" s="1">
        <v>43763.4143287037</v>
      </c>
      <c r="C120">
        <v>476.8</v>
      </c>
    </row>
    <row r="121" spans="1:6" x14ac:dyDescent="0.45">
      <c r="A121">
        <v>118</v>
      </c>
      <c r="B121" s="1">
        <v>43763.415023148147</v>
      </c>
      <c r="C121">
        <v>382.2</v>
      </c>
    </row>
    <row r="122" spans="1:6" x14ac:dyDescent="0.45">
      <c r="A122">
        <v>119</v>
      </c>
      <c r="B122" s="1">
        <v>43763.415717592594</v>
      </c>
      <c r="C122">
        <v>442</v>
      </c>
      <c r="D122" t="s">
        <v>7</v>
      </c>
    </row>
    <row r="123" spans="1:6" x14ac:dyDescent="0.45">
      <c r="A123">
        <v>120</v>
      </c>
      <c r="B123" s="1">
        <v>43763.416412037041</v>
      </c>
      <c r="C123">
        <v>489.6</v>
      </c>
    </row>
    <row r="124" spans="1:6" x14ac:dyDescent="0.45">
      <c r="A124">
        <v>121</v>
      </c>
      <c r="B124" s="1">
        <v>43763.41710648148</v>
      </c>
      <c r="C124">
        <v>219.8</v>
      </c>
    </row>
    <row r="125" spans="1:6" x14ac:dyDescent="0.45">
      <c r="A125">
        <v>122</v>
      </c>
      <c r="B125" s="1">
        <v>43763.417199074072</v>
      </c>
      <c r="E125" t="s">
        <v>7</v>
      </c>
      <c r="F125" t="s">
        <v>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41"/>
  <sheetViews>
    <sheetView topLeftCell="B7" workbookViewId="0">
      <selection activeCell="C12" sqref="C12"/>
    </sheetView>
  </sheetViews>
  <sheetFormatPr defaultRowHeight="14.25" x14ac:dyDescent="0.45"/>
  <cols>
    <col min="1" max="1" width="18.796875" customWidth="1"/>
    <col min="2" max="2" width="25.73046875" customWidth="1"/>
    <col min="3" max="3" width="15.1328125" customWidth="1"/>
    <col min="4" max="4" width="23.86328125" customWidth="1"/>
    <col min="5" max="5" width="30.265625" customWidth="1"/>
    <col min="6" max="6" width="25.86328125" customWidth="1"/>
    <col min="7" max="7" width="21.6640625" customWidth="1"/>
    <col min="8" max="8" width="21.46484375" customWidth="1"/>
  </cols>
  <sheetData>
    <row r="1" spans="2:4" x14ac:dyDescent="0.45">
      <c r="B1" t="s">
        <v>8</v>
      </c>
      <c r="D1" t="s">
        <v>21</v>
      </c>
    </row>
    <row r="2" spans="2:4" x14ac:dyDescent="0.45">
      <c r="B2" t="s">
        <v>9</v>
      </c>
    </row>
    <row r="3" spans="2:4" x14ac:dyDescent="0.45">
      <c r="B3" t="s">
        <v>10</v>
      </c>
    </row>
    <row r="4" spans="2:4" x14ac:dyDescent="0.45">
      <c r="B4" t="s">
        <v>12</v>
      </c>
    </row>
    <row r="5" spans="2:4" x14ac:dyDescent="0.45">
      <c r="B5" t="s">
        <v>11</v>
      </c>
    </row>
    <row r="7" spans="2:4" x14ac:dyDescent="0.45">
      <c r="B7" s="5" t="s">
        <v>13</v>
      </c>
    </row>
    <row r="8" spans="2:4" x14ac:dyDescent="0.45">
      <c r="B8" t="s">
        <v>14</v>
      </c>
      <c r="C8">
        <v>487</v>
      </c>
    </row>
    <row r="9" spans="2:4" x14ac:dyDescent="0.45">
      <c r="B9" t="s">
        <v>15</v>
      </c>
      <c r="C9">
        <v>400</v>
      </c>
    </row>
    <row r="10" spans="2:4" x14ac:dyDescent="0.45">
      <c r="B10" t="s">
        <v>16</v>
      </c>
      <c r="C10">
        <f>C9-C8</f>
        <v>-87</v>
      </c>
    </row>
    <row r="11" spans="2:4" x14ac:dyDescent="0.45">
      <c r="B11" t="s">
        <v>22</v>
      </c>
      <c r="C11">
        <v>80</v>
      </c>
    </row>
    <row r="12" spans="2:4" x14ac:dyDescent="0.45">
      <c r="B12" t="s">
        <v>28</v>
      </c>
      <c r="C12">
        <v>3010</v>
      </c>
    </row>
    <row r="13" spans="2:4" x14ac:dyDescent="0.45">
      <c r="B13" t="s">
        <v>27</v>
      </c>
      <c r="C13">
        <f>(687.75*$C$12)/(60*$C$11)</f>
        <v>431.27656250000001</v>
      </c>
    </row>
    <row r="17" spans="1:7" x14ac:dyDescent="0.45">
      <c r="B17" s="5" t="s">
        <v>17</v>
      </c>
    </row>
    <row r="19" spans="1:7" x14ac:dyDescent="0.45">
      <c r="A19" t="s">
        <v>26</v>
      </c>
      <c r="B19" t="s">
        <v>25</v>
      </c>
      <c r="C19" t="s">
        <v>18</v>
      </c>
      <c r="D19" t="s">
        <v>19</v>
      </c>
      <c r="E19" t="s">
        <v>20</v>
      </c>
      <c r="F19" t="s">
        <v>24</v>
      </c>
      <c r="G19" t="s">
        <v>23</v>
      </c>
    </row>
    <row r="20" spans="1:7" x14ac:dyDescent="0.45">
      <c r="A20">
        <f>B20/60</f>
        <v>0</v>
      </c>
      <c r="B20" s="2">
        <v>0</v>
      </c>
      <c r="C20" s="4">
        <v>43763.398356481484</v>
      </c>
      <c r="D20" s="3">
        <v>807.1</v>
      </c>
      <c r="E20">
        <f t="shared" ref="E20:E38" si="0">D20+$C$10</f>
        <v>720.1</v>
      </c>
      <c r="F20">
        <f>-LN((E20-$C$9)/($E$20-$C$9))</f>
        <v>0</v>
      </c>
      <c r="G20">
        <f>F20*60</f>
        <v>0</v>
      </c>
    </row>
    <row r="21" spans="1:7" x14ac:dyDescent="0.45">
      <c r="A21">
        <f t="shared" ref="A21:A38" si="1">B21/60</f>
        <v>1.6666666666666666E-2</v>
      </c>
      <c r="B21" s="2">
        <f t="shared" ref="B21:B34" si="2">B20+1</f>
        <v>1</v>
      </c>
      <c r="C21" s="4">
        <v>43763.399050925924</v>
      </c>
      <c r="D21" s="3">
        <v>804</v>
      </c>
      <c r="E21">
        <f t="shared" si="0"/>
        <v>717</v>
      </c>
      <c r="F21">
        <f t="shared" ref="F21:F38" si="3">-LN((E21-$C$9)/($E$20-$C$9))</f>
        <v>9.7316730985368069E-3</v>
      </c>
      <c r="G21">
        <f t="shared" ref="G21:G38" si="4">F21*60</f>
        <v>0.58390038591220839</v>
      </c>
    </row>
    <row r="22" spans="1:7" x14ac:dyDescent="0.45">
      <c r="A22">
        <f t="shared" si="1"/>
        <v>3.3333333333333333E-2</v>
      </c>
      <c r="B22" s="2">
        <f t="shared" si="2"/>
        <v>2</v>
      </c>
      <c r="C22" s="4">
        <v>43763.399745370371</v>
      </c>
      <c r="D22" s="3">
        <v>801.6</v>
      </c>
      <c r="E22">
        <f t="shared" si="0"/>
        <v>714.6</v>
      </c>
      <c r="F22">
        <f t="shared" si="3"/>
        <v>1.7331456351639976E-2</v>
      </c>
      <c r="G22">
        <f t="shared" si="4"/>
        <v>1.0398873810983986</v>
      </c>
    </row>
    <row r="23" spans="1:7" x14ac:dyDescent="0.45">
      <c r="A23">
        <f t="shared" si="1"/>
        <v>0.05</v>
      </c>
      <c r="B23" s="2">
        <f t="shared" si="2"/>
        <v>3</v>
      </c>
      <c r="C23" s="4">
        <v>43763.400439814817</v>
      </c>
      <c r="D23" s="3">
        <v>768</v>
      </c>
      <c r="E23">
        <f t="shared" si="0"/>
        <v>681</v>
      </c>
      <c r="F23">
        <f t="shared" si="3"/>
        <v>0.13027877764207171</v>
      </c>
      <c r="G23">
        <f t="shared" si="4"/>
        <v>7.8167266585243027</v>
      </c>
    </row>
    <row r="24" spans="1:7" x14ac:dyDescent="0.45">
      <c r="A24">
        <f t="shared" si="1"/>
        <v>6.6666666666666666E-2</v>
      </c>
      <c r="B24" s="2">
        <f t="shared" si="2"/>
        <v>4</v>
      </c>
      <c r="C24" s="4">
        <v>43763.401134259257</v>
      </c>
      <c r="D24" s="3">
        <v>745.4</v>
      </c>
      <c r="E24">
        <f t="shared" si="0"/>
        <v>658.4</v>
      </c>
      <c r="F24">
        <f t="shared" si="3"/>
        <v>0.21412467506737079</v>
      </c>
      <c r="G24">
        <f t="shared" si="4"/>
        <v>12.847480504042247</v>
      </c>
    </row>
    <row r="25" spans="1:7" x14ac:dyDescent="0.45">
      <c r="A25">
        <f t="shared" si="1"/>
        <v>8.3333333333333329E-2</v>
      </c>
      <c r="B25" s="2">
        <f t="shared" si="2"/>
        <v>5</v>
      </c>
      <c r="C25" s="4">
        <v>43763.401828703703</v>
      </c>
      <c r="D25" s="3">
        <v>719.8</v>
      </c>
      <c r="E25">
        <f t="shared" si="0"/>
        <v>632.79999999999995</v>
      </c>
      <c r="F25">
        <f t="shared" si="3"/>
        <v>0.31845373111853487</v>
      </c>
      <c r="G25">
        <f t="shared" si="4"/>
        <v>19.107223867112094</v>
      </c>
    </row>
    <row r="26" spans="1:7" x14ac:dyDescent="0.45">
      <c r="A26">
        <f t="shared" si="1"/>
        <v>0.1</v>
      </c>
      <c r="B26" s="2">
        <f t="shared" si="2"/>
        <v>6</v>
      </c>
      <c r="C26" s="4">
        <v>43763.40252314815</v>
      </c>
      <c r="D26" s="3">
        <v>673.4</v>
      </c>
      <c r="E26">
        <f t="shared" si="0"/>
        <v>586.4</v>
      </c>
      <c r="F26">
        <f t="shared" si="3"/>
        <v>0.54073854472432681</v>
      </c>
      <c r="G26">
        <f t="shared" si="4"/>
        <v>32.444312683459607</v>
      </c>
    </row>
    <row r="27" spans="1:7" x14ac:dyDescent="0.45">
      <c r="A27">
        <f t="shared" si="1"/>
        <v>0.11666666666666667</v>
      </c>
      <c r="B27" s="2">
        <f t="shared" si="2"/>
        <v>7</v>
      </c>
      <c r="C27" s="4">
        <v>43763.403217592589</v>
      </c>
      <c r="D27" s="3">
        <v>649</v>
      </c>
      <c r="E27">
        <f t="shared" si="0"/>
        <v>562</v>
      </c>
      <c r="F27">
        <f t="shared" si="3"/>
        <v>0.6810371117434334</v>
      </c>
      <c r="G27">
        <f t="shared" si="4"/>
        <v>40.862226704606002</v>
      </c>
    </row>
    <row r="28" spans="1:7" x14ac:dyDescent="0.45">
      <c r="A28">
        <f t="shared" si="1"/>
        <v>0.13333333333333333</v>
      </c>
      <c r="B28" s="2">
        <f t="shared" si="2"/>
        <v>8</v>
      </c>
      <c r="C28" s="4">
        <v>43763.403912037036</v>
      </c>
      <c r="D28" s="3">
        <v>622.1</v>
      </c>
      <c r="E28">
        <f t="shared" si="0"/>
        <v>535.1</v>
      </c>
      <c r="F28">
        <f t="shared" si="3"/>
        <v>0.8626182020096641</v>
      </c>
      <c r="G28">
        <f t="shared" si="4"/>
        <v>51.757092120579848</v>
      </c>
    </row>
    <row r="29" spans="1:7" x14ac:dyDescent="0.45">
      <c r="A29">
        <f t="shared" si="1"/>
        <v>0.15</v>
      </c>
      <c r="B29" s="2">
        <f t="shared" si="2"/>
        <v>9</v>
      </c>
      <c r="C29" s="4">
        <v>43763.404606481483</v>
      </c>
      <c r="D29" s="3">
        <v>586.70000000000005</v>
      </c>
      <c r="E29">
        <f t="shared" si="0"/>
        <v>499.70000000000005</v>
      </c>
      <c r="F29">
        <f t="shared" si="3"/>
        <v>1.1664677700080244</v>
      </c>
      <c r="G29">
        <f t="shared" si="4"/>
        <v>69.988066200481455</v>
      </c>
    </row>
    <row r="30" spans="1:7" x14ac:dyDescent="0.45">
      <c r="A30">
        <f t="shared" si="1"/>
        <v>0.16666666666666666</v>
      </c>
      <c r="B30" s="2">
        <f t="shared" si="2"/>
        <v>10</v>
      </c>
      <c r="C30" s="4">
        <v>43763.405300925922</v>
      </c>
      <c r="D30" s="3">
        <v>567.79999999999995</v>
      </c>
      <c r="E30">
        <f t="shared" si="0"/>
        <v>480.79999999999995</v>
      </c>
      <c r="F30">
        <f t="shared" si="3"/>
        <v>1.3766564814487683</v>
      </c>
      <c r="G30">
        <f t="shared" si="4"/>
        <v>82.599388886926093</v>
      </c>
    </row>
    <row r="31" spans="1:7" x14ac:dyDescent="0.45">
      <c r="A31">
        <f t="shared" si="1"/>
        <v>0.18333333333333332</v>
      </c>
      <c r="B31" s="2">
        <f t="shared" si="2"/>
        <v>11</v>
      </c>
      <c r="C31" s="4">
        <v>43763.405995370369</v>
      </c>
      <c r="D31" s="3">
        <v>532.4</v>
      </c>
      <c r="E31">
        <f t="shared" si="0"/>
        <v>445.4</v>
      </c>
      <c r="F31">
        <f t="shared" si="3"/>
        <v>1.9531213419285156</v>
      </c>
      <c r="G31">
        <f t="shared" si="4"/>
        <v>117.18728051571094</v>
      </c>
    </row>
    <row r="32" spans="1:7" x14ac:dyDescent="0.45">
      <c r="A32">
        <f t="shared" si="1"/>
        <v>0.2</v>
      </c>
      <c r="B32" s="2">
        <f t="shared" si="2"/>
        <v>12</v>
      </c>
      <c r="C32" s="4">
        <v>43763.406689814816</v>
      </c>
      <c r="D32" s="3">
        <v>525.6</v>
      </c>
      <c r="E32">
        <f t="shared" si="0"/>
        <v>438.6</v>
      </c>
      <c r="F32">
        <f t="shared" si="3"/>
        <v>2.1153811705050316</v>
      </c>
      <c r="G32">
        <f t="shared" si="4"/>
        <v>126.9228702303019</v>
      </c>
    </row>
    <row r="33" spans="1:7" x14ac:dyDescent="0.45">
      <c r="A33">
        <f t="shared" si="1"/>
        <v>0.21666666666666667</v>
      </c>
      <c r="B33" s="2">
        <f t="shared" si="2"/>
        <v>13</v>
      </c>
      <c r="C33" s="4">
        <v>43763.407384259262</v>
      </c>
      <c r="D33" s="3">
        <v>501.2</v>
      </c>
      <c r="E33">
        <f t="shared" si="0"/>
        <v>414.2</v>
      </c>
      <c r="F33">
        <f t="shared" si="3"/>
        <v>3.1153914823686031</v>
      </c>
      <c r="G33">
        <f t="shared" si="4"/>
        <v>186.92348894211619</v>
      </c>
    </row>
    <row r="34" spans="1:7" x14ac:dyDescent="0.45">
      <c r="A34">
        <f t="shared" si="1"/>
        <v>0.23333333333333334</v>
      </c>
      <c r="B34" s="2">
        <f t="shared" si="2"/>
        <v>14</v>
      </c>
      <c r="C34" s="4">
        <v>43763.408078703702</v>
      </c>
      <c r="D34" s="3">
        <v>490.2</v>
      </c>
      <c r="E34">
        <f t="shared" si="0"/>
        <v>403.2</v>
      </c>
      <c r="F34">
        <f t="shared" si="3"/>
        <v>4.6054826371701401</v>
      </c>
      <c r="G34">
        <f t="shared" si="4"/>
        <v>276.3289582302084</v>
      </c>
    </row>
    <row r="35" spans="1:7" x14ac:dyDescent="0.45">
      <c r="A35">
        <f t="shared" si="1"/>
        <v>0.25</v>
      </c>
      <c r="B35" s="2">
        <f t="shared" ref="B35:B38" si="5">B34+1</f>
        <v>15</v>
      </c>
      <c r="C35" s="4">
        <v>43763.408773148149</v>
      </c>
      <c r="D35" s="3">
        <v>481.7</v>
      </c>
      <c r="E35">
        <f t="shared" si="0"/>
        <v>394.7</v>
      </c>
      <c r="F35" t="e">
        <f t="shared" si="3"/>
        <v>#NUM!</v>
      </c>
      <c r="G35" t="e">
        <f t="shared" si="4"/>
        <v>#NUM!</v>
      </c>
    </row>
    <row r="36" spans="1:7" x14ac:dyDescent="0.45">
      <c r="A36">
        <f t="shared" si="1"/>
        <v>0.26666666666666666</v>
      </c>
      <c r="B36" s="2">
        <f t="shared" si="5"/>
        <v>16</v>
      </c>
      <c r="C36" s="4">
        <v>43763.409467592595</v>
      </c>
      <c r="D36" s="3">
        <v>479.2</v>
      </c>
      <c r="E36">
        <f t="shared" si="0"/>
        <v>392.2</v>
      </c>
      <c r="F36" t="e">
        <f t="shared" si="3"/>
        <v>#NUM!</v>
      </c>
      <c r="G36" t="e">
        <f t="shared" si="4"/>
        <v>#NUM!</v>
      </c>
    </row>
    <row r="37" spans="1:7" x14ac:dyDescent="0.45">
      <c r="A37">
        <f t="shared" si="1"/>
        <v>0.28333333333333333</v>
      </c>
      <c r="B37" s="2">
        <f t="shared" si="5"/>
        <v>17</v>
      </c>
      <c r="C37" s="4">
        <v>43763.410162037035</v>
      </c>
      <c r="D37" s="3">
        <v>473.7</v>
      </c>
      <c r="E37">
        <f t="shared" si="0"/>
        <v>386.7</v>
      </c>
      <c r="F37" t="e">
        <f t="shared" si="3"/>
        <v>#NUM!</v>
      </c>
      <c r="G37" t="e">
        <f t="shared" si="4"/>
        <v>#NUM!</v>
      </c>
    </row>
    <row r="38" spans="1:7" x14ac:dyDescent="0.45">
      <c r="A38">
        <f t="shared" si="1"/>
        <v>0.3</v>
      </c>
      <c r="B38" s="2">
        <f t="shared" si="5"/>
        <v>18</v>
      </c>
      <c r="C38" s="4">
        <v>43763.410856481481</v>
      </c>
      <c r="D38" s="3">
        <v>477.4</v>
      </c>
      <c r="E38">
        <f t="shared" si="0"/>
        <v>390.4</v>
      </c>
      <c r="F38" t="e">
        <f t="shared" si="3"/>
        <v>#NUM!</v>
      </c>
      <c r="G38" t="e">
        <f t="shared" si="4"/>
        <v>#NUM!</v>
      </c>
    </row>
    <row r="141" spans="6:7" x14ac:dyDescent="0.45">
      <c r="F141" t="s">
        <v>7</v>
      </c>
      <c r="G141" t="s">
        <v>7</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25" x14ac:dyDescent="0.4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16236-B626-4620-A925-6B2033350AD7}">
  <dimension ref="A1"/>
  <sheetViews>
    <sheetView workbookViewId="0">
      <selection activeCell="G20" sqref="G20"/>
    </sheetView>
  </sheetViews>
  <sheetFormatPr defaultRowHeight="14.25" x14ac:dyDescent="0.4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9BD6A-9CC2-45BC-971A-331EDEED4D97}">
  <dimension ref="A1:A4"/>
  <sheetViews>
    <sheetView tabSelected="1" workbookViewId="0">
      <selection activeCell="A6" sqref="A6"/>
    </sheetView>
  </sheetViews>
  <sheetFormatPr defaultRowHeight="18.399999999999999" customHeight="1" x14ac:dyDescent="0.45"/>
  <cols>
    <col min="1" max="1" width="83.1328125" customWidth="1"/>
  </cols>
  <sheetData>
    <row r="1" spans="1:1" ht="111.85" customHeight="1" x14ac:dyDescent="0.45">
      <c r="A1" s="6" t="s">
        <v>29</v>
      </c>
    </row>
    <row r="2" spans="1:1" ht="111.85" customHeight="1" x14ac:dyDescent="0.45">
      <c r="A2" s="7" t="s">
        <v>30</v>
      </c>
    </row>
    <row r="3" spans="1:1" ht="111.85" customHeight="1" x14ac:dyDescent="0.45">
      <c r="A3" s="7" t="s">
        <v>31</v>
      </c>
    </row>
    <row r="4" spans="1:1" ht="111.85" customHeight="1" x14ac:dyDescent="0.45">
      <c r="A4" s="7" t="s">
        <v>32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 Raw Data</vt:lpstr>
      <vt:lpstr>Concentration Analysis</vt:lpstr>
      <vt:lpstr>Concentration Plot</vt:lpstr>
      <vt:lpstr>Air Exchange Plot</vt:lpstr>
      <vt:lpstr>CO2 Lab Questions</vt:lpstr>
    </vt:vector>
  </TitlesOfParts>
  <Company>Humboldt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mrc130</dc:creator>
  <cp:lastModifiedBy>Owner</cp:lastModifiedBy>
  <dcterms:created xsi:type="dcterms:W3CDTF">2019-10-25T17:22:04Z</dcterms:created>
  <dcterms:modified xsi:type="dcterms:W3CDTF">2019-11-08T01:16:10Z</dcterms:modified>
</cp:coreProperties>
</file>