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Projection" sheetId="1" r:id="rId1"/>
    <sheet name="Cost Mode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<sst xmlns="http://schemas.openxmlformats.org/spreadsheetml/2006/main" count="26" uniqueCount="26">
  <si>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Housing Cost / Unit</t>
  </si>
  <si>
    <t>Number of Fixtures Made</t>
  </si>
  <si>
    <t>Labor Cost / Unit</t>
  </si>
  <si>
    <t>Parts:</t>
  </si>
  <si>
    <t>LED</t>
  </si>
  <si>
    <t>Resistor</t>
  </si>
  <si>
    <t>Diode</t>
  </si>
  <si>
    <t>Transistor</t>
  </si>
  <si>
    <t>Transformer</t>
  </si>
  <si>
    <t>Battery</t>
  </si>
  <si>
    <t>Plastic Washer</t>
  </si>
  <si>
    <t>Switch</t>
  </si>
  <si>
    <t>Solar Panel</t>
  </si>
  <si>
    <t>3mm Screw</t>
  </si>
  <si>
    <t>http://kazmer.uml.edu/Software/JavaCost/index.htm</t>
  </si>
  <si>
    <t>Total Production Cost</t>
  </si>
  <si>
    <t>No. Of Cycles</t>
  </si>
  <si>
    <t>Unit Cost</t>
  </si>
  <si>
    <t>Based on:</t>
  </si>
  <si>
    <t>C = 967.65 x ^ -0.489</t>
  </si>
  <si>
    <t xml:space="preserve"> (based on cost model)</t>
  </si>
  <si>
    <t>Assumptions:</t>
  </si>
  <si>
    <t>1. Part costs are shown in Table 2 of the appropedia page</t>
  </si>
  <si>
    <t>2. Labor costs: $3/ hr on average in China</t>
  </si>
  <si>
    <t>http://kazmer.uml.edu/Staff/Archive/XXXX_Inj_MOld_Cost_Estimation.pdf</t>
  </si>
  <si>
    <t xml:space="preserve">3. Cost Model: http://kazmer.uml.edu/Software/JavaCost/index.htm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</si>
</sst>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1009]mmmm\-dd\-yy"/>
    <numFmt numFmtId="170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4" fillId="0" borderId="0" xfId="52" applyAlignment="1" applyProtection="1">
      <alignment/>
      <protection/>
    </xf>
    <xf numFmtId="0" fontId="42" fillId="0" borderId="10" xfId="0" applyFon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164" fontId="40" fillId="0" borderId="12" xfId="0" applyNumberFormat="1" applyFont="1" applyBorder="1" applyAlignment="1">
      <alignment horizontal="center"/>
    </xf>
    <xf numFmtId="164" fontId="40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33" borderId="10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0" borderId="20" xfId="0" applyNumberFormat="1" applyBorder="1" applyAlignment="1">
      <alignment/>
    </xf>
    <xf numFmtId="0" fontId="40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164" fontId="0" fillId="0" borderId="1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Model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3"/>
          <c:w val="0.90275"/>
          <c:h val="0.72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'Cost Model'!$B$4:$B$9</c:f>
              <c:numCache/>
            </c:numRef>
          </c:xVal>
          <c:yVal>
            <c:numRef>
              <c:f>'Cost Model'!$C$4:$C$9</c:f>
              <c:numCache/>
            </c:numRef>
          </c:yVal>
          <c:smooth val="0"/>
        </c:ser>
        <c:axId val="43226934"/>
        <c:axId val="53498087"/>
      </c:scatterChart>
      <c:valAx>
        <c:axId val="4322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Units Produced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087"/>
        <c:crosses val="autoZero"/>
        <c:crossBetween val="midCat"/>
        <c:dispUnits/>
      </c:valAx>
      <c:valAx>
        <c:axId val="5349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Cost ($)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269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6</xdr:row>
      <xdr:rowOff>171450</xdr:rowOff>
    </xdr:from>
    <xdr:to>
      <xdr:col>13</xdr:col>
      <xdr:colOff>38100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3714750" y="1314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zmer.uml.edu/Staff/Archive/XXXX_Inj_MOld_Cost_Estimation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zmer.uml.edu/Software/JavaCost/index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0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21.28125" style="0" customWidth="1"/>
  </cols>
  <sheetData>
    <row r="2" ht="15.75" thickBot="1"/>
    <row r="3" spans="2:12" ht="15.75" thickBot="1">
      <c r="B3" s="5" t="s">
        <v>1</v>
      </c>
      <c r="C3" s="6"/>
      <c r="D3" s="6"/>
      <c r="E3" s="6"/>
      <c r="F3" s="7"/>
      <c r="L3" s="1"/>
    </row>
    <row r="4" spans="2:6" ht="15.75" thickBot="1">
      <c r="B4" s="8">
        <v>1</v>
      </c>
      <c r="C4" s="9">
        <v>100</v>
      </c>
      <c r="D4" s="9">
        <v>1000</v>
      </c>
      <c r="E4" s="9">
        <v>10000</v>
      </c>
      <c r="F4" s="10">
        <v>100000</v>
      </c>
    </row>
    <row r="5" spans="1:10" ht="15">
      <c r="A5" s="24" t="s">
        <v>0</v>
      </c>
      <c r="B5" s="13">
        <f>967.65*(Projection!B4^-0.487)</f>
        <v>967.65</v>
      </c>
      <c r="C5" s="14">
        <f>967.65*(Projection!C4^-0.487)</f>
        <v>102.73497059233456</v>
      </c>
      <c r="D5" s="14">
        <f>967.65*(Projection!D4^-0.487)</f>
        <v>33.474823895344706</v>
      </c>
      <c r="E5" s="14">
        <f>967.65*(Projection!E4^-0.487)</f>
        <v>10.907326184682322</v>
      </c>
      <c r="F5" s="15">
        <f>967.65*(Projection!F4^-0.487)</f>
        <v>3.554007180769717</v>
      </c>
      <c r="G5" s="1" t="s">
        <v>20</v>
      </c>
      <c r="J5" t="s">
        <v>21</v>
      </c>
    </row>
    <row r="6" spans="1:6" ht="15.75" thickBot="1">
      <c r="A6" s="26" t="s">
        <v>2</v>
      </c>
      <c r="B6" s="16">
        <f>0.4*3</f>
        <v>1.2000000000000002</v>
      </c>
      <c r="C6" s="17">
        <f>0.4*3</f>
        <v>1.2000000000000002</v>
      </c>
      <c r="D6" s="17">
        <f>0.4*3</f>
        <v>1.2000000000000002</v>
      </c>
      <c r="E6" s="17">
        <f>0.4*3</f>
        <v>1.2000000000000002</v>
      </c>
      <c r="F6" s="18">
        <f>0.4*3</f>
        <v>1.2000000000000002</v>
      </c>
    </row>
    <row r="7" spans="2:10" ht="15.75" thickBot="1">
      <c r="B7" s="4"/>
      <c r="C7" s="4"/>
      <c r="D7" s="4"/>
      <c r="E7" s="4"/>
      <c r="F7" s="4"/>
      <c r="J7" t="s">
        <v>22</v>
      </c>
    </row>
    <row r="8" spans="1:10" ht="15.75" thickBot="1">
      <c r="A8" s="23" t="s">
        <v>3</v>
      </c>
      <c r="B8" s="19"/>
      <c r="C8" s="20"/>
      <c r="D8" s="20"/>
      <c r="E8" s="20"/>
      <c r="F8" s="21"/>
      <c r="J8" t="s">
        <v>23</v>
      </c>
    </row>
    <row r="9" spans="1:10" ht="15">
      <c r="A9" s="24" t="s">
        <v>4</v>
      </c>
      <c r="B9" s="27">
        <v>0.68</v>
      </c>
      <c r="C9" s="14">
        <f>B9/2</f>
        <v>0.34</v>
      </c>
      <c r="D9" s="14">
        <f>C9/2</f>
        <v>0.17</v>
      </c>
      <c r="E9" s="14">
        <f>D9/2</f>
        <v>0.085</v>
      </c>
      <c r="F9" s="15">
        <f>E9/2</f>
        <v>0.0425</v>
      </c>
      <c r="J9" t="s">
        <v>25</v>
      </c>
    </row>
    <row r="10" spans="1:11" ht="15">
      <c r="A10" s="25" t="s">
        <v>5</v>
      </c>
      <c r="B10" s="28">
        <v>0.2</v>
      </c>
      <c r="C10" s="3">
        <f aca="true" t="shared" si="0" ref="C10:F18">B10/2</f>
        <v>0.1</v>
      </c>
      <c r="D10" s="3">
        <f t="shared" si="0"/>
        <v>0.05</v>
      </c>
      <c r="E10" s="3">
        <f t="shared" si="0"/>
        <v>0.025</v>
      </c>
      <c r="F10" s="22">
        <f t="shared" si="0"/>
        <v>0.0125</v>
      </c>
      <c r="K10" s="1" t="s">
        <v>24</v>
      </c>
    </row>
    <row r="11" spans="1:6" ht="15">
      <c r="A11" s="25" t="s">
        <v>6</v>
      </c>
      <c r="B11" s="28">
        <v>0.28</v>
      </c>
      <c r="C11" s="3">
        <f t="shared" si="0"/>
        <v>0.14</v>
      </c>
      <c r="D11" s="3">
        <f t="shared" si="0"/>
        <v>0.07</v>
      </c>
      <c r="E11" s="3">
        <f t="shared" si="0"/>
        <v>0.035</v>
      </c>
      <c r="F11" s="22">
        <f t="shared" si="0"/>
        <v>0.0175</v>
      </c>
    </row>
    <row r="12" spans="1:6" ht="15">
      <c r="A12" s="25" t="s">
        <v>7</v>
      </c>
      <c r="B12" s="28">
        <v>0.11</v>
      </c>
      <c r="C12" s="3">
        <f t="shared" si="0"/>
        <v>0.055</v>
      </c>
      <c r="D12" s="3">
        <f t="shared" si="0"/>
        <v>0.0275</v>
      </c>
      <c r="E12" s="3">
        <f t="shared" si="0"/>
        <v>0.01375</v>
      </c>
      <c r="F12" s="22">
        <f t="shared" si="0"/>
        <v>0.006875</v>
      </c>
    </row>
    <row r="13" spans="1:6" ht="15">
      <c r="A13" s="25" t="s">
        <v>8</v>
      </c>
      <c r="B13" s="28">
        <v>0.45</v>
      </c>
      <c r="C13" s="3">
        <f t="shared" si="0"/>
        <v>0.225</v>
      </c>
      <c r="D13" s="3">
        <f t="shared" si="0"/>
        <v>0.1125</v>
      </c>
      <c r="E13" s="3">
        <f t="shared" si="0"/>
        <v>0.05625</v>
      </c>
      <c r="F13" s="22">
        <f t="shared" si="0"/>
        <v>0.028125</v>
      </c>
    </row>
    <row r="14" spans="1:6" ht="15">
      <c r="A14" s="25" t="s">
        <v>9</v>
      </c>
      <c r="B14" s="28">
        <v>0.53</v>
      </c>
      <c r="C14" s="3">
        <f t="shared" si="0"/>
        <v>0.265</v>
      </c>
      <c r="D14" s="3">
        <f t="shared" si="0"/>
        <v>0.1325</v>
      </c>
      <c r="E14" s="3">
        <f t="shared" si="0"/>
        <v>0.06625</v>
      </c>
      <c r="F14" s="22">
        <f t="shared" si="0"/>
        <v>0.033125</v>
      </c>
    </row>
    <row r="15" spans="1:6" ht="15">
      <c r="A15" s="25" t="s">
        <v>10</v>
      </c>
      <c r="B15" s="29">
        <v>0.05</v>
      </c>
      <c r="C15" s="3">
        <f t="shared" si="0"/>
        <v>0.025</v>
      </c>
      <c r="D15" s="3">
        <f t="shared" si="0"/>
        <v>0.0125</v>
      </c>
      <c r="E15" s="3">
        <f t="shared" si="0"/>
        <v>0.00625</v>
      </c>
      <c r="F15" s="22">
        <f t="shared" si="0"/>
        <v>0.003125</v>
      </c>
    </row>
    <row r="16" spans="1:6" ht="15">
      <c r="A16" s="25" t="s">
        <v>11</v>
      </c>
      <c r="B16" s="28">
        <v>0.42</v>
      </c>
      <c r="C16" s="3">
        <f t="shared" si="0"/>
        <v>0.21</v>
      </c>
      <c r="D16" s="3">
        <f t="shared" si="0"/>
        <v>0.105</v>
      </c>
      <c r="E16" s="3">
        <f t="shared" si="0"/>
        <v>0.0525</v>
      </c>
      <c r="F16" s="22">
        <f t="shared" si="0"/>
        <v>0.02625</v>
      </c>
    </row>
    <row r="17" spans="1:6" ht="15">
      <c r="A17" s="25" t="s">
        <v>12</v>
      </c>
      <c r="B17" s="28">
        <v>3.9</v>
      </c>
      <c r="C17" s="3">
        <f t="shared" si="0"/>
        <v>1.95</v>
      </c>
      <c r="D17" s="3">
        <f t="shared" si="0"/>
        <v>0.975</v>
      </c>
      <c r="E17" s="3">
        <f t="shared" si="0"/>
        <v>0.4875</v>
      </c>
      <c r="F17" s="22">
        <f t="shared" si="0"/>
        <v>0.24375</v>
      </c>
    </row>
    <row r="18" spans="1:6" ht="15.75" thickBot="1">
      <c r="A18" s="26" t="s">
        <v>13</v>
      </c>
      <c r="B18" s="30">
        <f>2*0.05</f>
        <v>0.1</v>
      </c>
      <c r="C18" s="17">
        <f t="shared" si="0"/>
        <v>0.05</v>
      </c>
      <c r="D18" s="17">
        <f t="shared" si="0"/>
        <v>0.025</v>
      </c>
      <c r="E18" s="17">
        <f t="shared" si="0"/>
        <v>0.0125</v>
      </c>
      <c r="F18" s="18">
        <f t="shared" si="0"/>
        <v>0.00625</v>
      </c>
    </row>
    <row r="19" spans="2:6" ht="15.75" thickBot="1">
      <c r="B19" s="4"/>
      <c r="C19" s="4"/>
      <c r="D19" s="4"/>
      <c r="E19" s="4"/>
      <c r="F19" s="4"/>
    </row>
    <row r="20" spans="1:6" ht="15.75" thickBot="1">
      <c r="A20" s="2" t="s">
        <v>15</v>
      </c>
      <c r="B20" s="11">
        <f>SUM(B5:B6,B9:B18)</f>
        <v>975.5699999999999</v>
      </c>
      <c r="C20" s="11">
        <f>SUM(C5:C6,C9:C18)</f>
        <v>107.29497059233456</v>
      </c>
      <c r="D20" s="11">
        <f>SUM(D5:D6,D9:D18)</f>
        <v>36.35482389534471</v>
      </c>
      <c r="E20" s="11">
        <f>SUM(E5:E6,E9:E18)</f>
        <v>12.947326184682323</v>
      </c>
      <c r="F20" s="12">
        <f>SUM(F5:F6,F9:F18)</f>
        <v>5.174007180769718</v>
      </c>
    </row>
  </sheetData>
  <sheetProtection/>
  <mergeCells count="2">
    <mergeCell ref="B3:F3"/>
    <mergeCell ref="B8:F8"/>
  </mergeCells>
  <hyperlinks>
    <hyperlink ref="G5" location="'Cost Model'!A1" display=" (based on cost model)"/>
    <hyperlink ref="K10" r:id="rId1" display="http://kazmer.uml.edu/Staff/Archive/XXXX_Inj_MOld_Cost_Estimation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9.57421875" style="0" bestFit="1" customWidth="1"/>
    <col min="2" max="2" width="13.57421875" style="0" customWidth="1"/>
  </cols>
  <sheetData>
    <row r="1" spans="1:2" ht="15">
      <c r="A1" t="s">
        <v>18</v>
      </c>
      <c r="B1" s="1" t="s">
        <v>14</v>
      </c>
    </row>
    <row r="3" spans="2:3" ht="15">
      <c r="B3" t="s">
        <v>16</v>
      </c>
      <c r="C3" t="s">
        <v>17</v>
      </c>
    </row>
    <row r="4" spans="2:3" ht="15">
      <c r="B4">
        <v>5000</v>
      </c>
      <c r="C4">
        <v>19.72</v>
      </c>
    </row>
    <row r="5" spans="2:3" ht="15">
      <c r="B5">
        <v>20000</v>
      </c>
      <c r="C5">
        <v>6.63</v>
      </c>
    </row>
    <row r="6" spans="2:3" ht="15">
      <c r="B6">
        <v>50000</v>
      </c>
      <c r="C6">
        <v>3.87</v>
      </c>
    </row>
    <row r="7" spans="2:3" ht="15">
      <c r="B7">
        <v>100000</v>
      </c>
      <c r="C7">
        <v>2.97</v>
      </c>
    </row>
    <row r="8" spans="2:3" ht="15">
      <c r="B8">
        <v>200000</v>
      </c>
      <c r="C8">
        <v>2.45</v>
      </c>
    </row>
    <row r="9" spans="2:3" ht="15">
      <c r="B9">
        <v>500000</v>
      </c>
      <c r="C9">
        <v>2.07</v>
      </c>
    </row>
    <row r="13" ht="15">
      <c r="B13" t="s">
        <v>19</v>
      </c>
    </row>
  </sheetData>
  <sheetProtection/>
  <hyperlinks>
    <hyperlink ref="B1" r:id="rId1" display="http://kazmer.uml.edu/Software/JavaCost/index.htm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Gennings</dc:creator>
  <cp:keywords/>
  <dc:description/>
  <cp:lastModifiedBy>Scott Gennings</cp:lastModifiedBy>
  <dcterms:created xsi:type="dcterms:W3CDTF">2010-03-31T00:14:13Z</dcterms:created>
  <dcterms:modified xsi:type="dcterms:W3CDTF">2010-03-31T01:08:19Z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