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G:\My Drive\engr 211\Labs\"/>
    </mc:Choice>
  </mc:AlternateContent>
  <bookViews>
    <workbookView xWindow="0" yWindow="0" windowWidth="21600" windowHeight="96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52" i="1" l="1"/>
  <c r="D53" i="1"/>
  <c r="D54" i="1"/>
  <c r="D55" i="1"/>
  <c r="D51" i="1"/>
  <c r="D56" i="1" s="1"/>
  <c r="E60" i="1" s="1"/>
  <c r="C52" i="1"/>
  <c r="C53" i="1"/>
  <c r="C54" i="1"/>
  <c r="C55" i="1"/>
  <c r="C51" i="1"/>
  <c r="C56" i="1" s="1"/>
  <c r="D60" i="1" s="1"/>
  <c r="D45" i="1"/>
  <c r="D46" i="1"/>
  <c r="D49" i="1" s="1"/>
  <c r="B60" i="1" s="1"/>
  <c r="D47" i="1"/>
  <c r="D48" i="1"/>
  <c r="D44" i="1"/>
  <c r="C45" i="1"/>
  <c r="C46" i="1"/>
  <c r="C47" i="1"/>
  <c r="C48" i="1"/>
  <c r="C44" i="1"/>
  <c r="C49" i="1" s="1"/>
  <c r="A60" i="1" s="1"/>
  <c r="E70" i="1"/>
  <c r="E51" i="1"/>
  <c r="E44" i="1"/>
  <c r="D31" i="1"/>
  <c r="D32" i="1"/>
  <c r="D33" i="1"/>
  <c r="D34" i="1"/>
  <c r="D30" i="1"/>
  <c r="D35" i="1" s="1"/>
  <c r="C39" i="1" s="1"/>
  <c r="B39" i="1"/>
  <c r="C23" i="1"/>
  <c r="C24" i="1"/>
  <c r="D23" i="1"/>
  <c r="C35" i="1"/>
  <c r="C31" i="1"/>
  <c r="C32" i="1"/>
  <c r="C33" i="1"/>
  <c r="C34" i="1"/>
  <c r="C30" i="1"/>
  <c r="D28" i="1"/>
  <c r="D24" i="1"/>
  <c r="D25" i="1"/>
  <c r="D26" i="1"/>
  <c r="D27" i="1"/>
  <c r="C28" i="1"/>
  <c r="C25" i="1"/>
  <c r="C26" i="1"/>
  <c r="C27" i="1"/>
  <c r="D5" i="1" l="1"/>
  <c r="D6" i="1"/>
  <c r="D7" i="1"/>
  <c r="D8" i="1"/>
  <c r="D9" i="1"/>
  <c r="D4" i="1"/>
  <c r="C9" i="1"/>
  <c r="C5" i="1"/>
  <c r="C6" i="1"/>
  <c r="C7" i="1"/>
  <c r="C8" i="1"/>
  <c r="C4" i="1"/>
  <c r="D65" i="1"/>
  <c r="D68" i="1" s="1"/>
  <c r="D66" i="1"/>
  <c r="D67" i="1"/>
  <c r="C66" i="1"/>
  <c r="C67" i="1"/>
  <c r="C65" i="1"/>
  <c r="C68" i="1" l="1"/>
  <c r="B73" i="1"/>
  <c r="B68" i="1"/>
  <c r="B49" i="1"/>
  <c r="B56" i="1"/>
  <c r="B9" i="1"/>
  <c r="B35" i="1"/>
  <c r="B28" i="1"/>
  <c r="D71" i="1" l="1"/>
  <c r="C70" i="1"/>
  <c r="D72" i="1"/>
  <c r="D70" i="1"/>
  <c r="C71" i="1"/>
  <c r="C72" i="1"/>
  <c r="D73" i="1" l="1"/>
  <c r="D77" i="1" s="1"/>
  <c r="C73" i="1"/>
  <c r="C77" i="1" s="1"/>
</calcChain>
</file>

<file path=xl/sharedStrings.xml><?xml version="1.0" encoding="utf-8"?>
<sst xmlns="http://schemas.openxmlformats.org/spreadsheetml/2006/main" count="62" uniqueCount="21">
  <si>
    <t>Blue Car</t>
  </si>
  <si>
    <t>Procedure 1: Initial Momentum and Energy</t>
  </si>
  <si>
    <t>Red Car</t>
  </si>
  <si>
    <t>Initial Kinetic Energy (J)</t>
  </si>
  <si>
    <r>
      <t>Initial momentum (N</t>
    </r>
    <r>
      <rPr>
        <sz val="11"/>
        <color theme="1"/>
        <rFont val="Calibri"/>
        <family val="2"/>
      </rPr>
      <t>·s)</t>
    </r>
    <r>
      <rPr>
        <sz val="11"/>
        <color theme="1"/>
        <rFont val="Calibri"/>
        <family val="2"/>
        <scheme val="minor"/>
      </rPr>
      <t xml:space="preserve"> </t>
    </r>
  </si>
  <si>
    <t>Procedure 2: Elastic Collisions with Equal Masses</t>
  </si>
  <si>
    <t>Final Momentum (N·s)</t>
  </si>
  <si>
    <t>Final Kinetic Energy (J)</t>
  </si>
  <si>
    <t>Procedure 3: Elastic Collisions with Unequal Masses</t>
  </si>
  <si>
    <t>Initial Velocity (m/s)</t>
  </si>
  <si>
    <t>Final Velocity (m/s)</t>
  </si>
  <si>
    <t>Procedure 4: Inelastic Collisions</t>
  </si>
  <si>
    <t>Mass (kg)</t>
  </si>
  <si>
    <t xml:space="preserve">Average </t>
  </si>
  <si>
    <t>% Energy Lost</t>
  </si>
  <si>
    <t>% Momentum Lost</t>
  </si>
  <si>
    <t>Red</t>
  </si>
  <si>
    <t>Blue</t>
  </si>
  <si>
    <t>Weight</t>
  </si>
  <si>
    <t>Average</t>
  </si>
  <si>
    <t>Red and Blue Cars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</si>
</sst>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BA5A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CC99FF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0" fillId="2" borderId="2" xfId="0" applyFill="1" applyBorder="1"/>
    <xf numFmtId="0" fontId="0" fillId="3" borderId="1" xfId="0" applyFill="1" applyBorder="1"/>
    <xf numFmtId="0" fontId="0" fillId="3" borderId="7" xfId="0" applyFill="1" applyBorder="1"/>
    <xf numFmtId="0" fontId="0" fillId="4" borderId="1" xfId="0" applyFill="1" applyBorder="1"/>
    <xf numFmtId="0" fontId="0" fillId="4" borderId="7" xfId="0" applyFill="1" applyBorder="1"/>
    <xf numFmtId="0" fontId="0" fillId="0" borderId="8" xfId="0" applyBorder="1"/>
    <xf numFmtId="0" fontId="3" fillId="3" borderId="6" xfId="0" applyFont="1" applyFill="1" applyBorder="1"/>
    <xf numFmtId="0" fontId="0" fillId="3" borderId="8" xfId="0" applyFill="1" applyBorder="1"/>
    <xf numFmtId="0" fontId="3" fillId="3" borderId="1" xfId="0" applyFont="1" applyFill="1" applyBorder="1"/>
    <xf numFmtId="0" fontId="0" fillId="0" borderId="9" xfId="0" applyBorder="1"/>
    <xf numFmtId="0" fontId="3" fillId="4" borderId="1" xfId="0" applyFont="1" applyFill="1" applyBorder="1"/>
    <xf numFmtId="0" fontId="1" fillId="0" borderId="0" xfId="0" applyFont="1" applyBorder="1" applyAlignment="1"/>
    <xf numFmtId="0" fontId="0" fillId="3" borderId="10" xfId="0" applyFill="1" applyBorder="1"/>
    <xf numFmtId="0" fontId="0" fillId="2" borderId="3" xfId="0" applyFill="1" applyBorder="1"/>
    <xf numFmtId="0" fontId="3" fillId="6" borderId="1" xfId="0" applyFont="1" applyFill="1" applyBorder="1"/>
    <xf numFmtId="0" fontId="0" fillId="6" borderId="1" xfId="0" applyFill="1" applyBorder="1"/>
    <xf numFmtId="0" fontId="0" fillId="0" borderId="0" xfId="0" applyBorder="1" applyAlignment="1"/>
    <xf numFmtId="0" fontId="0" fillId="6" borderId="7" xfId="0" applyFill="1" applyBorder="1"/>
    <xf numFmtId="0" fontId="0" fillId="0" borderId="11" xfId="0" applyBorder="1"/>
    <xf numFmtId="0" fontId="0" fillId="0" borderId="12" xfId="0" applyFill="1" applyBorder="1" applyAlignment="1">
      <alignment horizontal="center"/>
    </xf>
    <xf numFmtId="0" fontId="0" fillId="3" borderId="13" xfId="0" applyFill="1" applyBorder="1"/>
    <xf numFmtId="0" fontId="3" fillId="3" borderId="14" xfId="0" applyFont="1" applyFill="1" applyBorder="1"/>
    <xf numFmtId="0" fontId="0" fillId="0" borderId="15" xfId="0" applyFill="1" applyBorder="1"/>
    <xf numFmtId="0" fontId="0" fillId="0" borderId="0" xfId="0" applyBorder="1"/>
    <xf numFmtId="0" fontId="0" fillId="0" borderId="16" xfId="0" applyBorder="1"/>
    <xf numFmtId="0" fontId="0" fillId="0" borderId="17" xfId="0" applyFill="1" applyBorder="1"/>
    <xf numFmtId="0" fontId="0" fillId="0" borderId="18" xfId="0" applyBorder="1"/>
    <xf numFmtId="0" fontId="0" fillId="0" borderId="19" xfId="0" applyBorder="1"/>
    <xf numFmtId="0" fontId="0" fillId="4" borderId="20" xfId="0" applyFill="1" applyBorder="1"/>
    <xf numFmtId="0" fontId="0" fillId="0" borderId="17" xfId="0" applyBorder="1"/>
    <xf numFmtId="0" fontId="0" fillId="0" borderId="21" xfId="0" applyBorder="1"/>
    <xf numFmtId="0" fontId="3" fillId="3" borderId="22" xfId="0" applyFont="1" applyFill="1" applyBorder="1"/>
    <xf numFmtId="0" fontId="0" fillId="0" borderId="13" xfId="0" applyFill="1" applyBorder="1"/>
    <xf numFmtId="0" fontId="0" fillId="0" borderId="11" xfId="0" applyFill="1" applyBorder="1"/>
    <xf numFmtId="0" fontId="0" fillId="0" borderId="14" xfId="0" applyFill="1" applyBorder="1" applyAlignment="1">
      <alignment horizontal="center"/>
    </xf>
    <xf numFmtId="0" fontId="0" fillId="6" borderId="20" xfId="0" applyFill="1" applyBorder="1"/>
    <xf numFmtId="0" fontId="0" fillId="6" borderId="14" xfId="0" applyFill="1" applyBorder="1"/>
    <xf numFmtId="0" fontId="0" fillId="0" borderId="12" xfId="0" applyBorder="1"/>
    <xf numFmtId="0" fontId="0" fillId="3" borderId="20" xfId="0" applyFill="1" applyBorder="1"/>
    <xf numFmtId="0" fontId="0" fillId="0" borderId="23" xfId="0" applyBorder="1"/>
    <xf numFmtId="0" fontId="3" fillId="4" borderId="14" xfId="0" applyFont="1" applyFill="1" applyBorder="1"/>
    <xf numFmtId="0" fontId="1" fillId="0" borderId="0" xfId="0" applyFont="1" applyFill="1" applyBorder="1" applyAlignment="1"/>
    <xf numFmtId="0" fontId="0" fillId="0" borderId="25" xfId="0" applyBorder="1"/>
    <xf numFmtId="0" fontId="0" fillId="4" borderId="14" xfId="0" applyFill="1" applyBorder="1"/>
    <xf numFmtId="0" fontId="0" fillId="0" borderId="26" xfId="0" applyBorder="1"/>
    <xf numFmtId="0" fontId="3" fillId="4" borderId="8" xfId="0" applyFont="1" applyFill="1" applyBorder="1"/>
    <xf numFmtId="0" fontId="0" fillId="4" borderId="12" xfId="0" applyFill="1" applyBorder="1"/>
    <xf numFmtId="0" fontId="3" fillId="3" borderId="2" xfId="0" applyFont="1" applyFill="1" applyBorder="1"/>
    <xf numFmtId="0" fontId="3" fillId="4" borderId="2" xfId="0" applyFont="1" applyFill="1" applyBorder="1"/>
    <xf numFmtId="0" fontId="3" fillId="3" borderId="7" xfId="0" applyFont="1" applyFill="1" applyBorder="1"/>
    <xf numFmtId="0" fontId="3" fillId="3" borderId="29" xfId="0" applyFont="1" applyFill="1" applyBorder="1"/>
    <xf numFmtId="0" fontId="3" fillId="2" borderId="27" xfId="0" applyFont="1" applyFill="1" applyBorder="1"/>
    <xf numFmtId="0" fontId="3" fillId="2" borderId="28" xfId="0" applyFont="1" applyFill="1" applyBorder="1"/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3" fillId="4" borderId="7" xfId="0" applyFont="1" applyFill="1" applyBorder="1"/>
    <xf numFmtId="0" fontId="3" fillId="4" borderId="29" xfId="0" applyFont="1" applyFill="1" applyBorder="1"/>
    <xf numFmtId="0" fontId="0" fillId="0" borderId="31" xfId="0" applyBorder="1"/>
    <xf numFmtId="0" fontId="0" fillId="0" borderId="32" xfId="0" applyBorder="1"/>
    <xf numFmtId="0" fontId="0" fillId="2" borderId="23" xfId="0" applyFill="1" applyBorder="1"/>
    <xf numFmtId="0" fontId="0" fillId="2" borderId="24" xfId="0" applyFill="1" applyBorder="1"/>
    <xf numFmtId="0" fontId="3" fillId="4" borderId="30" xfId="0" applyFont="1" applyFill="1" applyBorder="1"/>
    <xf numFmtId="0" fontId="3" fillId="3" borderId="33" xfId="0" applyFont="1" applyFill="1" applyBorder="1"/>
    <xf numFmtId="0" fontId="0" fillId="0" borderId="8" xfId="0" applyFill="1" applyBorder="1"/>
    <xf numFmtId="0" fontId="1" fillId="3" borderId="3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0" fillId="3" borderId="34" xfId="0" applyFill="1" applyBorder="1"/>
    <xf numFmtId="0" fontId="0" fillId="2" borderId="35" xfId="0" applyFill="1" applyBorder="1"/>
    <xf numFmtId="0" fontId="0" fillId="2" borderId="27" xfId="0" applyFill="1" applyBorder="1"/>
    <xf numFmtId="0" fontId="0" fillId="2" borderId="28" xfId="0" applyFill="1" applyBorder="1"/>
    <xf numFmtId="0" fontId="0" fillId="3" borderId="35" xfId="0" applyFill="1" applyBorder="1"/>
    <xf numFmtId="0" fontId="0" fillId="3" borderId="27" xfId="0" applyFill="1" applyBorder="1"/>
    <xf numFmtId="0" fontId="0" fillId="3" borderId="28" xfId="0" applyFill="1" applyBorder="1"/>
    <xf numFmtId="0" fontId="0" fillId="0" borderId="12" xfId="0" applyFill="1" applyBorder="1"/>
    <xf numFmtId="0" fontId="0" fillId="4" borderId="29" xfId="0" applyFill="1" applyBorder="1"/>
    <xf numFmtId="0" fontId="0" fillId="5" borderId="35" xfId="0" applyFill="1" applyBorder="1"/>
    <xf numFmtId="0" fontId="0" fillId="5" borderId="27" xfId="0" applyFill="1" applyBorder="1"/>
    <xf numFmtId="0" fontId="0" fillId="5" borderId="28" xfId="0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BA5A3"/>
      <color rgb="FFCC99FF"/>
      <color rgb="FFCC66FF"/>
      <color rgb="FFCC00FF"/>
      <color rgb="FFFF66CC"/>
      <color rgb="FFCC0099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7"/>
  <sheetViews>
    <sheetView tabSelected="1" zoomScale="81" zoomScaleNormal="81" workbookViewId="0">
      <selection activeCell="F79" sqref="F79"/>
    </sheetView>
  </sheetViews>
  <sheetFormatPr defaultRowHeight="15" x14ac:dyDescent="0.25"/>
  <cols>
    <col min="1" max="1" width="23" bestFit="1" customWidth="1"/>
    <col min="2" max="2" width="21.28515625" bestFit="1" customWidth="1"/>
    <col min="3" max="5" width="24.140625" bestFit="1" customWidth="1"/>
    <col min="6" max="7" width="23" bestFit="1" customWidth="1"/>
    <col min="8" max="8" width="24.140625" bestFit="1" customWidth="1"/>
    <col min="9" max="9" width="22.140625" bestFit="1" customWidth="1"/>
    <col min="10" max="10" width="23" bestFit="1" customWidth="1"/>
    <col min="11" max="11" width="10.42578125" bestFit="1" customWidth="1"/>
    <col min="13" max="13" width="13.28515625" bestFit="1" customWidth="1"/>
    <col min="14" max="14" width="12.5703125" bestFit="1" customWidth="1"/>
  </cols>
  <sheetData>
    <row r="1" spans="1:9" ht="15.75" thickBot="1" x14ac:dyDescent="0.3"/>
    <row r="2" spans="1:9" ht="15.75" thickBot="1" x14ac:dyDescent="0.3">
      <c r="A2" s="54" t="s">
        <v>1</v>
      </c>
      <c r="B2" s="55"/>
      <c r="C2" s="55"/>
      <c r="D2" s="56"/>
      <c r="E2" s="42"/>
      <c r="F2" s="42"/>
      <c r="G2" s="42"/>
      <c r="H2" s="42"/>
      <c r="I2" s="42"/>
    </row>
    <row r="3" spans="1:9" ht="15.75" thickBot="1" x14ac:dyDescent="0.3">
      <c r="A3" s="30"/>
      <c r="B3" s="6" t="s">
        <v>9</v>
      </c>
      <c r="C3" s="6" t="s">
        <v>4</v>
      </c>
      <c r="D3" s="38" t="s">
        <v>3</v>
      </c>
      <c r="F3" t="s">
        <v>17</v>
      </c>
      <c r="G3" t="s">
        <v>16</v>
      </c>
      <c r="H3" t="s">
        <v>18</v>
      </c>
    </row>
    <row r="4" spans="1:9" ht="15.75" thickBot="1" x14ac:dyDescent="0.3">
      <c r="A4" s="39" t="s">
        <v>0</v>
      </c>
      <c r="B4" s="9">
        <v>0.4002</v>
      </c>
      <c r="C4" s="9">
        <f>$F$4*B4</f>
        <v>0.10241118</v>
      </c>
      <c r="D4" s="22">
        <f>(($F$4)*(B4^2))/2</f>
        <v>2.0492477118000001E-2</v>
      </c>
      <c r="F4" s="48">
        <v>0.25590000000000002</v>
      </c>
      <c r="G4" s="49">
        <v>0.25381999999999999</v>
      </c>
      <c r="H4" s="1">
        <v>0.50588999999999995</v>
      </c>
    </row>
    <row r="5" spans="1:9" x14ac:dyDescent="0.25">
      <c r="A5" s="30"/>
      <c r="B5" s="8">
        <v>0.39889999999999998</v>
      </c>
      <c r="C5" s="9">
        <f t="shared" ref="C5:C8" si="0">$F$4*B5</f>
        <v>0.10207851</v>
      </c>
      <c r="D5" s="22">
        <f t="shared" ref="D5:D9" si="1">(($F$4)*(B5^2))/2</f>
        <v>2.0359558819499999E-2</v>
      </c>
    </row>
    <row r="6" spans="1:9" x14ac:dyDescent="0.25">
      <c r="A6" s="30"/>
      <c r="B6" s="2">
        <v>0.39789999999999998</v>
      </c>
      <c r="C6" s="9">
        <f t="shared" si="0"/>
        <v>0.10182260999999999</v>
      </c>
      <c r="D6" s="22">
        <f t="shared" si="1"/>
        <v>2.0257608259499998E-2</v>
      </c>
    </row>
    <row r="7" spans="1:9" x14ac:dyDescent="0.25">
      <c r="A7" s="30"/>
      <c r="B7" s="2">
        <v>0.39639999999999997</v>
      </c>
      <c r="C7" s="9">
        <f t="shared" si="0"/>
        <v>0.10143876</v>
      </c>
      <c r="D7" s="22">
        <f t="shared" si="1"/>
        <v>2.0105162231999998E-2</v>
      </c>
    </row>
    <row r="8" spans="1:9" ht="15.75" thickBot="1" x14ac:dyDescent="0.3">
      <c r="A8" s="30"/>
      <c r="B8" s="3">
        <v>0.39269999999999999</v>
      </c>
      <c r="C8" s="50">
        <f t="shared" si="0"/>
        <v>0.10049193000000001</v>
      </c>
      <c r="D8" s="51">
        <f t="shared" si="1"/>
        <v>1.9731590455500003E-2</v>
      </c>
    </row>
    <row r="9" spans="1:9" ht="15.75" thickBot="1" x14ac:dyDescent="0.3">
      <c r="A9" s="14" t="s">
        <v>13</v>
      </c>
      <c r="B9" s="74">
        <f>AVERAGE(B4:B8)</f>
        <v>0.39722000000000002</v>
      </c>
      <c r="C9" s="52">
        <f>AVERAGE(C4:C8)</f>
        <v>0.10164859800000001</v>
      </c>
      <c r="D9" s="53">
        <f t="shared" si="1"/>
        <v>2.0188428048780002E-2</v>
      </c>
    </row>
    <row r="10" spans="1:9" x14ac:dyDescent="0.25">
      <c r="A10" s="43"/>
      <c r="B10" s="6" t="s">
        <v>9</v>
      </c>
      <c r="C10" s="6" t="s">
        <v>4</v>
      </c>
      <c r="D10" s="6" t="s">
        <v>3</v>
      </c>
    </row>
    <row r="11" spans="1:9" x14ac:dyDescent="0.25">
      <c r="A11" s="29" t="s">
        <v>2</v>
      </c>
      <c r="B11" s="4">
        <v>0</v>
      </c>
      <c r="C11" s="4">
        <v>0</v>
      </c>
      <c r="D11" s="44">
        <v>0</v>
      </c>
    </row>
    <row r="12" spans="1:9" x14ac:dyDescent="0.25">
      <c r="A12" s="30"/>
      <c r="B12" s="4">
        <v>0</v>
      </c>
      <c r="C12" s="4">
        <v>0</v>
      </c>
      <c r="D12" s="44">
        <v>0</v>
      </c>
    </row>
    <row r="13" spans="1:9" x14ac:dyDescent="0.25">
      <c r="A13" s="30"/>
      <c r="B13" s="4">
        <v>0</v>
      </c>
      <c r="C13" s="4">
        <v>0</v>
      </c>
      <c r="D13" s="44">
        <v>0</v>
      </c>
      <c r="E13" s="12"/>
      <c r="F13" s="12"/>
      <c r="G13" s="12"/>
      <c r="H13" s="12"/>
      <c r="I13" s="12"/>
    </row>
    <row r="14" spans="1:9" x14ac:dyDescent="0.25">
      <c r="A14" s="30"/>
      <c r="B14" s="4">
        <v>0</v>
      </c>
      <c r="C14" s="4">
        <v>0</v>
      </c>
      <c r="D14" s="44">
        <v>0</v>
      </c>
    </row>
    <row r="15" spans="1:9" ht="15.75" thickBot="1" x14ac:dyDescent="0.3">
      <c r="A15" s="45"/>
      <c r="B15" s="5">
        <v>0</v>
      </c>
      <c r="C15" s="5">
        <v>0</v>
      </c>
      <c r="D15" s="81">
        <v>0</v>
      </c>
    </row>
    <row r="16" spans="1:9" ht="15.75" thickBot="1" x14ac:dyDescent="0.3">
      <c r="A16" s="14" t="s">
        <v>13</v>
      </c>
      <c r="B16" s="82">
        <v>0</v>
      </c>
      <c r="C16" s="83">
        <v>0</v>
      </c>
      <c r="D16" s="84">
        <v>0</v>
      </c>
    </row>
    <row r="20" spans="1:11" ht="15.75" thickBot="1" x14ac:dyDescent="0.3"/>
    <row r="21" spans="1:11" ht="15.75" thickBot="1" x14ac:dyDescent="0.3">
      <c r="A21" s="54" t="s">
        <v>5</v>
      </c>
      <c r="B21" s="55"/>
      <c r="C21" s="55"/>
      <c r="D21" s="56"/>
    </row>
    <row r="22" spans="1:11" x14ac:dyDescent="0.25">
      <c r="A22" s="30"/>
      <c r="B22" s="6" t="s">
        <v>9</v>
      </c>
      <c r="C22" s="6" t="s">
        <v>4</v>
      </c>
      <c r="D22" s="38" t="s">
        <v>3</v>
      </c>
    </row>
    <row r="23" spans="1:11" x14ac:dyDescent="0.25">
      <c r="A23" s="39" t="s">
        <v>0</v>
      </c>
      <c r="B23" s="9">
        <v>0.4002</v>
      </c>
      <c r="C23" s="9">
        <f>$F$4*B23</f>
        <v>0.10241118</v>
      </c>
      <c r="D23" s="22">
        <f>(($F$4)*(B23^2))/2</f>
        <v>2.0492477118000001E-2</v>
      </c>
      <c r="G23" s="12"/>
      <c r="H23" s="12"/>
      <c r="I23" s="12"/>
      <c r="J23" s="12"/>
      <c r="K23" s="12"/>
    </row>
    <row r="24" spans="1:11" x14ac:dyDescent="0.25">
      <c r="A24" s="30"/>
      <c r="B24" s="8">
        <v>0.39889999999999998</v>
      </c>
      <c r="C24" s="9">
        <f>$F$4*B24</f>
        <v>0.10207851</v>
      </c>
      <c r="D24" s="22">
        <f t="shared" ref="D24:D27" si="2">(($F$4)*(B24^2))/2</f>
        <v>2.0359558819499999E-2</v>
      </c>
    </row>
    <row r="25" spans="1:11" x14ac:dyDescent="0.25">
      <c r="A25" s="30"/>
      <c r="B25" s="2">
        <v>0.39789999999999998</v>
      </c>
      <c r="C25" s="9">
        <f t="shared" ref="C24:C27" si="3">$F$4*B25</f>
        <v>0.10182260999999999</v>
      </c>
      <c r="D25" s="22">
        <f t="shared" si="2"/>
        <v>2.0257608259499998E-2</v>
      </c>
    </row>
    <row r="26" spans="1:11" x14ac:dyDescent="0.25">
      <c r="A26" s="30"/>
      <c r="B26" s="2">
        <v>0.39639999999999997</v>
      </c>
      <c r="C26" s="9">
        <f t="shared" si="3"/>
        <v>0.10143876</v>
      </c>
      <c r="D26" s="22">
        <f t="shared" si="2"/>
        <v>2.0105162231999998E-2</v>
      </c>
    </row>
    <row r="27" spans="1:11" ht="15.75" thickBot="1" x14ac:dyDescent="0.3">
      <c r="A27" s="30"/>
      <c r="B27" s="3">
        <v>0.39269999999999999</v>
      </c>
      <c r="C27" s="50">
        <f t="shared" si="3"/>
        <v>0.10049193000000001</v>
      </c>
      <c r="D27" s="51">
        <f t="shared" si="2"/>
        <v>1.9731590455500003E-2</v>
      </c>
    </row>
    <row r="28" spans="1:11" ht="15.75" thickBot="1" x14ac:dyDescent="0.3">
      <c r="A28" s="14" t="s">
        <v>19</v>
      </c>
      <c r="B28" s="74">
        <f>AVERAGE(B23:B27)</f>
        <v>0.39722000000000002</v>
      </c>
      <c r="C28" s="52">
        <f>AVERAGE(C23:C27)</f>
        <v>0.10164859800000001</v>
      </c>
      <c r="D28" s="76">
        <f>AVERAGE(D23:D27)</f>
        <v>2.0189279376900002E-2</v>
      </c>
    </row>
    <row r="29" spans="1:11" x14ac:dyDescent="0.25">
      <c r="A29" s="40"/>
      <c r="B29" s="6" t="s">
        <v>10</v>
      </c>
      <c r="C29" s="68" t="s">
        <v>6</v>
      </c>
      <c r="D29" s="80" t="s">
        <v>7</v>
      </c>
    </row>
    <row r="30" spans="1:11" x14ac:dyDescent="0.25">
      <c r="A30" s="29" t="s">
        <v>2</v>
      </c>
      <c r="B30" s="4">
        <v>0.38800000000000001</v>
      </c>
      <c r="C30" s="11">
        <f>$G$4*B30</f>
        <v>9.8482159999999999E-2</v>
      </c>
      <c r="D30" s="41">
        <f>(($G$4)*(B30^2))/2</f>
        <v>1.9105539040000001E-2</v>
      </c>
    </row>
    <row r="31" spans="1:11" x14ac:dyDescent="0.25">
      <c r="A31" s="19"/>
      <c r="B31" s="4">
        <v>0.39379999999999998</v>
      </c>
      <c r="C31" s="11">
        <f t="shared" ref="C31:C34" si="4">$G$4*B31</f>
        <v>9.9954315999999988E-2</v>
      </c>
      <c r="D31" s="41">
        <f t="shared" ref="D31:D34" si="5">(($G$4)*(B31^2))/2</f>
        <v>1.9681004820399996E-2</v>
      </c>
    </row>
    <row r="32" spans="1:11" x14ac:dyDescent="0.25">
      <c r="A32" s="19"/>
      <c r="B32" s="4">
        <v>0.39979999999999999</v>
      </c>
      <c r="C32" s="11">
        <f t="shared" si="4"/>
        <v>0.101477236</v>
      </c>
      <c r="D32" s="41">
        <f t="shared" si="5"/>
        <v>2.0285299476399999E-2</v>
      </c>
    </row>
    <row r="33" spans="1:11" x14ac:dyDescent="0.25">
      <c r="A33" s="19"/>
      <c r="B33" s="4">
        <v>0.39610000000000001</v>
      </c>
      <c r="C33" s="11">
        <f t="shared" si="4"/>
        <v>0.100538102</v>
      </c>
      <c r="D33" s="41">
        <f t="shared" si="5"/>
        <v>1.9911571101099999E-2</v>
      </c>
      <c r="G33" s="17"/>
      <c r="H33" s="17"/>
      <c r="I33" s="17"/>
      <c r="J33" s="17"/>
      <c r="K33" s="17"/>
    </row>
    <row r="34" spans="1:11" ht="15.75" thickBot="1" x14ac:dyDescent="0.3">
      <c r="A34" s="27"/>
      <c r="B34" s="5">
        <v>0.39489999999999997</v>
      </c>
      <c r="C34" s="60">
        <f t="shared" si="4"/>
        <v>0.10023351799999999</v>
      </c>
      <c r="D34" s="61">
        <f t="shared" si="5"/>
        <v>1.9791108129099996E-2</v>
      </c>
    </row>
    <row r="35" spans="1:11" ht="15.75" thickBot="1" x14ac:dyDescent="0.3">
      <c r="A35" s="14" t="s">
        <v>19</v>
      </c>
      <c r="B35" s="74">
        <f>AVERAGE(B30:B34)</f>
        <v>0.39452000000000004</v>
      </c>
      <c r="C35" s="75">
        <f>AVERAGE(C30:C34)</f>
        <v>0.1001370664</v>
      </c>
      <c r="D35" s="76">
        <f>AVERAGE(D30:D34)</f>
        <v>1.97549045134E-2</v>
      </c>
    </row>
    <row r="37" spans="1:11" ht="15.75" thickBot="1" x14ac:dyDescent="0.3"/>
    <row r="38" spans="1:11" x14ac:dyDescent="0.25">
      <c r="B38" s="64" t="s">
        <v>15</v>
      </c>
      <c r="C38" s="65" t="s">
        <v>14</v>
      </c>
      <c r="F38" s="42"/>
    </row>
    <row r="39" spans="1:11" ht="15.75" thickBot="1" x14ac:dyDescent="0.3">
      <c r="B39" s="62">
        <f>((C28-C35)/C35)*100</f>
        <v>1.5094626339083612</v>
      </c>
      <c r="C39" s="63">
        <f>((D28-D35)/D35)*100</f>
        <v>2.1988203648636215</v>
      </c>
    </row>
    <row r="41" spans="1:11" ht="15.75" thickBot="1" x14ac:dyDescent="0.3"/>
    <row r="42" spans="1:11" ht="15.75" thickBot="1" x14ac:dyDescent="0.3">
      <c r="A42" s="57" t="s">
        <v>8</v>
      </c>
      <c r="B42" s="58"/>
      <c r="C42" s="58"/>
      <c r="D42" s="58"/>
      <c r="E42" s="59"/>
    </row>
    <row r="43" spans="1:11" x14ac:dyDescent="0.25">
      <c r="A43" s="19"/>
      <c r="B43" s="6" t="s">
        <v>10</v>
      </c>
      <c r="C43" s="6" t="s">
        <v>4</v>
      </c>
      <c r="D43" s="10" t="s">
        <v>3</v>
      </c>
      <c r="E43" s="20" t="s">
        <v>12</v>
      </c>
    </row>
    <row r="44" spans="1:11" x14ac:dyDescent="0.25">
      <c r="A44" s="21" t="s">
        <v>0</v>
      </c>
      <c r="B44" s="9">
        <v>0.17799999999999999</v>
      </c>
      <c r="C44" s="7">
        <f>$E$44*B44</f>
        <v>4.5550199999999999E-2</v>
      </c>
      <c r="D44" s="9">
        <f>(($E$44)*(B44^2))/2</f>
        <v>4.0539677999999997E-3</v>
      </c>
      <c r="E44" s="32">
        <f>F4</f>
        <v>0.25590000000000002</v>
      </c>
    </row>
    <row r="45" spans="1:11" x14ac:dyDescent="0.25">
      <c r="A45" s="23"/>
      <c r="B45" s="2">
        <v>0.17599999999999999</v>
      </c>
      <c r="C45" s="7">
        <f>$E$44*B45</f>
        <v>4.5038399999999999E-2</v>
      </c>
      <c r="D45" s="9">
        <f>(($E$44)*(B45^2))/2</f>
        <v>3.9633791999999996E-3</v>
      </c>
      <c r="E45" s="25"/>
    </row>
    <row r="46" spans="1:11" x14ac:dyDescent="0.25">
      <c r="A46" s="26"/>
      <c r="B46" s="2">
        <v>0.18</v>
      </c>
      <c r="C46" s="7">
        <f>$E$44*B46</f>
        <v>4.6061999999999999E-2</v>
      </c>
      <c r="D46" s="9">
        <f>(($E$44)*(B46^2))/2</f>
        <v>4.1455800000000003E-3</v>
      </c>
      <c r="E46" s="25"/>
      <c r="F46" s="24"/>
    </row>
    <row r="47" spans="1:11" x14ac:dyDescent="0.25">
      <c r="A47" s="19"/>
      <c r="B47" s="2">
        <v>0.17799999999999999</v>
      </c>
      <c r="C47" s="7">
        <f>$E$44*B47</f>
        <v>4.5550199999999999E-2</v>
      </c>
      <c r="D47" s="9">
        <f>(($E$44)*(B47^2))/2</f>
        <v>4.0539677999999997E-3</v>
      </c>
      <c r="E47" s="25"/>
      <c r="F47" s="24"/>
    </row>
    <row r="48" spans="1:11" ht="15.75" thickBot="1" x14ac:dyDescent="0.3">
      <c r="A48" s="27"/>
      <c r="B48" s="3">
        <v>0.17799999999999999</v>
      </c>
      <c r="C48" s="67">
        <f>$E$44*B48</f>
        <v>4.5550199999999999E-2</v>
      </c>
      <c r="D48" s="50">
        <f>(($E$44)*(B48^2))/2</f>
        <v>4.0539677999999997E-3</v>
      </c>
      <c r="E48" s="25"/>
      <c r="F48" s="17"/>
    </row>
    <row r="49" spans="1:6" ht="15.75" thickBot="1" x14ac:dyDescent="0.3">
      <c r="A49" s="14" t="s">
        <v>13</v>
      </c>
      <c r="B49" s="74">
        <f>AVERAGE(B44:B48)</f>
        <v>0.17799999999999999</v>
      </c>
      <c r="C49" s="52">
        <f>AVERAGE(C44:C48)</f>
        <v>4.5550199999999999E-2</v>
      </c>
      <c r="D49" s="53">
        <f>AVERAGE(D44:D48)</f>
        <v>4.0541725199999996E-3</v>
      </c>
      <c r="E49" s="25"/>
      <c r="F49" s="24"/>
    </row>
    <row r="50" spans="1:6" x14ac:dyDescent="0.25">
      <c r="A50" s="28"/>
      <c r="B50" s="10" t="s">
        <v>10</v>
      </c>
      <c r="C50" s="68" t="s">
        <v>6</v>
      </c>
      <c r="D50" s="68" t="s">
        <v>7</v>
      </c>
      <c r="E50" s="35" t="s">
        <v>12</v>
      </c>
      <c r="F50" s="24"/>
    </row>
    <row r="51" spans="1:6" x14ac:dyDescent="0.25">
      <c r="A51" s="29" t="s">
        <v>2</v>
      </c>
      <c r="B51" s="4">
        <v>0.20300000000000001</v>
      </c>
      <c r="C51" s="46">
        <f>$E$51*B51</f>
        <v>0.15422112999999998</v>
      </c>
      <c r="D51" s="46">
        <f>(($E$51)*(B51^2))/2</f>
        <v>1.5653444694999998E-2</v>
      </c>
      <c r="E51" s="47">
        <f>G4+H4</f>
        <v>0.75970999999999989</v>
      </c>
      <c r="F51" s="24"/>
    </row>
    <row r="52" spans="1:6" x14ac:dyDescent="0.25">
      <c r="A52" s="30"/>
      <c r="B52" s="4">
        <v>0.20300000000000001</v>
      </c>
      <c r="C52" s="46">
        <f>$E$51*B52</f>
        <v>0.15422112999999998</v>
      </c>
      <c r="D52" s="46">
        <f>(($E$51)*(B52^2))/2</f>
        <v>1.5653444694999998E-2</v>
      </c>
      <c r="E52" s="25"/>
      <c r="F52" s="24"/>
    </row>
    <row r="53" spans="1:6" x14ac:dyDescent="0.25">
      <c r="A53" s="30"/>
      <c r="B53" s="4">
        <v>0.2</v>
      </c>
      <c r="C53" s="46">
        <f>$E$51*B53</f>
        <v>0.15194199999999999</v>
      </c>
      <c r="D53" s="46">
        <f>(($E$51)*(B53^2))/2</f>
        <v>1.5194200000000001E-2</v>
      </c>
      <c r="E53" s="25"/>
    </row>
    <row r="54" spans="1:6" x14ac:dyDescent="0.25">
      <c r="A54" s="30"/>
      <c r="B54" s="4">
        <v>0.20300000000000001</v>
      </c>
      <c r="C54" s="46">
        <f>$E$51*B54</f>
        <v>0.15422112999999998</v>
      </c>
      <c r="D54" s="46">
        <f>(($E$51)*(B54^2))/2</f>
        <v>1.5653444694999998E-2</v>
      </c>
      <c r="E54" s="25"/>
    </row>
    <row r="55" spans="1:6" ht="15.75" thickBot="1" x14ac:dyDescent="0.3">
      <c r="A55" s="30"/>
      <c r="B55" s="5">
        <v>0.20399999999999999</v>
      </c>
      <c r="C55" s="66">
        <f>$E$51*B55</f>
        <v>0.15498083999999995</v>
      </c>
      <c r="D55" s="66">
        <f>(($E$51)*(B55^2))/2</f>
        <v>1.5808045679999994E-2</v>
      </c>
      <c r="E55" s="25"/>
    </row>
    <row r="56" spans="1:6" ht="15.75" thickBot="1" x14ac:dyDescent="0.3">
      <c r="A56" s="14" t="s">
        <v>13</v>
      </c>
      <c r="B56" s="74">
        <f>AVERAGE(B51:B55)</f>
        <v>0.20260000000000003</v>
      </c>
      <c r="C56" s="75">
        <f>AVERAGE(C51:C55)</f>
        <v>0.15391724599999995</v>
      </c>
      <c r="D56" s="76">
        <f>AVERAGE(D51:D55)</f>
        <v>1.5592515952999996E-2</v>
      </c>
      <c r="E56" s="31"/>
    </row>
    <row r="57" spans="1:6" ht="15.75" thickBot="1" x14ac:dyDescent="0.3"/>
    <row r="58" spans="1:6" ht="15.75" thickBot="1" x14ac:dyDescent="0.3">
      <c r="A58" s="69" t="s">
        <v>0</v>
      </c>
      <c r="B58" s="70"/>
      <c r="D58" s="71" t="s">
        <v>2</v>
      </c>
      <c r="E58" s="72"/>
    </row>
    <row r="59" spans="1:6" x14ac:dyDescent="0.25">
      <c r="A59" s="64" t="s">
        <v>15</v>
      </c>
      <c r="B59" s="65" t="s">
        <v>14</v>
      </c>
      <c r="D59" s="64" t="s">
        <v>15</v>
      </c>
      <c r="E59" s="65" t="s">
        <v>14</v>
      </c>
    </row>
    <row r="60" spans="1:6" ht="15.75" thickBot="1" x14ac:dyDescent="0.3">
      <c r="A60" s="62">
        <f>((C28-C49)/C49)*100</f>
        <v>123.15730337078654</v>
      </c>
      <c r="B60" s="63">
        <f>((D28-D49)/D49)*100</f>
        <v>397.98767263362549</v>
      </c>
      <c r="D60" s="62">
        <f>((C28-C56)/C56)*100</f>
        <v>-33.95892881295444</v>
      </c>
      <c r="E60" s="63">
        <f>((D28-D56)/D56)*100</f>
        <v>29.480575410381988</v>
      </c>
    </row>
    <row r="62" spans="1:6" ht="15.75" thickBot="1" x14ac:dyDescent="0.3"/>
    <row r="63" spans="1:6" ht="15.75" thickBot="1" x14ac:dyDescent="0.3">
      <c r="A63" s="54" t="s">
        <v>11</v>
      </c>
      <c r="B63" s="55"/>
      <c r="C63" s="55"/>
      <c r="D63" s="55"/>
      <c r="E63" s="56"/>
    </row>
    <row r="64" spans="1:6" x14ac:dyDescent="0.25">
      <c r="A64" s="19"/>
      <c r="B64" s="6" t="s">
        <v>9</v>
      </c>
      <c r="C64" s="6" t="s">
        <v>4</v>
      </c>
      <c r="D64" s="10" t="s">
        <v>3</v>
      </c>
      <c r="E64" s="20" t="s">
        <v>12</v>
      </c>
    </row>
    <row r="65" spans="1:5" x14ac:dyDescent="0.25">
      <c r="A65" s="21" t="s">
        <v>0</v>
      </c>
      <c r="B65" s="9">
        <v>0.31</v>
      </c>
      <c r="C65" s="9">
        <f>B65*$E$65</f>
        <v>7.9329000000000011E-2</v>
      </c>
      <c r="D65" s="9">
        <f>(($E$65)*(B65^2))/2</f>
        <v>1.2295995000000002E-2</v>
      </c>
      <c r="E65" s="32">
        <v>0.25590000000000002</v>
      </c>
    </row>
    <row r="66" spans="1:5" x14ac:dyDescent="0.25">
      <c r="A66" s="33"/>
      <c r="B66" s="13">
        <v>0.54700000000000004</v>
      </c>
      <c r="C66" s="9">
        <f>B66*$E$65</f>
        <v>0.13997730000000003</v>
      </c>
      <c r="D66" s="9">
        <f>(($E$65)*(B66^2))/2</f>
        <v>3.8283791550000008E-2</v>
      </c>
      <c r="E66" s="25"/>
    </row>
    <row r="67" spans="1:5" ht="15.75" thickBot="1" x14ac:dyDescent="0.3">
      <c r="A67" s="34"/>
      <c r="B67" s="73">
        <v>0.495</v>
      </c>
      <c r="C67" s="50">
        <f>B67*$E$65</f>
        <v>0.12667050000000002</v>
      </c>
      <c r="D67" s="50">
        <f>(($E$65)*(B67^2))/2</f>
        <v>3.1350948750000003E-2</v>
      </c>
      <c r="E67" s="25"/>
    </row>
    <row r="68" spans="1:5" ht="15.75" thickBot="1" x14ac:dyDescent="0.3">
      <c r="A68" s="14" t="s">
        <v>19</v>
      </c>
      <c r="B68" s="77">
        <f>AVERAGE(B65:B67)</f>
        <v>0.4506666666666666</v>
      </c>
      <c r="C68" s="78">
        <f>AVERAGE(C65:C67)</f>
        <v>0.11532560000000003</v>
      </c>
      <c r="D68" s="79">
        <f>AVERAGE(D65:D67)</f>
        <v>2.7310245100000005E-2</v>
      </c>
      <c r="E68" s="25"/>
    </row>
    <row r="69" spans="1:5" x14ac:dyDescent="0.25">
      <c r="A69" s="30"/>
      <c r="B69" s="6" t="s">
        <v>10</v>
      </c>
      <c r="C69" s="68" t="s">
        <v>6</v>
      </c>
      <c r="D69" s="68" t="s">
        <v>7</v>
      </c>
      <c r="E69" s="35" t="s">
        <v>12</v>
      </c>
    </row>
    <row r="70" spans="1:5" x14ac:dyDescent="0.25">
      <c r="A70" s="36" t="s">
        <v>20</v>
      </c>
      <c r="B70" s="15">
        <v>6.8000000000000005E-2</v>
      </c>
      <c r="C70" s="16">
        <f>B70*$E$70</f>
        <v>6.9061479999999995E-2</v>
      </c>
      <c r="D70" s="16">
        <f>(($E$70)*(B70^2))/2</f>
        <v>2.3480903200000002E-3</v>
      </c>
      <c r="E70" s="37">
        <f>F4+G4+H4</f>
        <v>1.0156099999999999</v>
      </c>
    </row>
    <row r="71" spans="1:5" x14ac:dyDescent="0.25">
      <c r="A71" s="30"/>
      <c r="B71" s="16">
        <v>0.106</v>
      </c>
      <c r="C71" s="16">
        <f>B71*$E$70</f>
        <v>0.10765465999999999</v>
      </c>
      <c r="D71" s="16">
        <f>(($E$70)*(B71^2))/2</f>
        <v>5.7056969799999992E-3</v>
      </c>
      <c r="E71" s="25"/>
    </row>
    <row r="72" spans="1:5" ht="15.75" thickBot="1" x14ac:dyDescent="0.3">
      <c r="A72" s="30"/>
      <c r="B72" s="18">
        <v>0.85699999999999998</v>
      </c>
      <c r="C72" s="18">
        <f>B72*$E$70</f>
        <v>0.87037776999999994</v>
      </c>
      <c r="D72" s="18">
        <f>(($E$70)*(B72^2))/2</f>
        <v>0.37295687444499998</v>
      </c>
      <c r="E72" s="25"/>
    </row>
    <row r="73" spans="1:5" ht="15.75" thickBot="1" x14ac:dyDescent="0.3">
      <c r="A73" s="14" t="s">
        <v>19</v>
      </c>
      <c r="B73" s="74">
        <f>AVERAGE(B70:B72)</f>
        <v>0.34366666666666662</v>
      </c>
      <c r="C73" s="75">
        <f>AVERAGE(C70:C72)</f>
        <v>0.34903130333333326</v>
      </c>
      <c r="D73" s="76">
        <f>AVERAGE(D70:D72)</f>
        <v>0.12700355391499998</v>
      </c>
      <c r="E73" s="31"/>
    </row>
    <row r="74" spans="1:5" ht="15.75" thickBot="1" x14ac:dyDescent="0.3"/>
    <row r="75" spans="1:5" ht="15.75" thickBot="1" x14ac:dyDescent="0.3">
      <c r="C75" s="71" t="s">
        <v>20</v>
      </c>
      <c r="D75" s="72"/>
    </row>
    <row r="76" spans="1:5" x14ac:dyDescent="0.25">
      <c r="C76" s="64" t="s">
        <v>15</v>
      </c>
      <c r="D76" s="65" t="s">
        <v>14</v>
      </c>
    </row>
    <row r="77" spans="1:5" ht="15.75" thickBot="1" x14ac:dyDescent="0.3">
      <c r="C77" s="62">
        <f>((C68-C73)/C73)*100</f>
        <v>-66.958379119977877</v>
      </c>
      <c r="D77" s="63">
        <f>((D68-D73)/D73)*100</f>
        <v>-78.496471745760743</v>
      </c>
    </row>
  </sheetData>
  <mergeCells count="7">
    <mergeCell ref="C75:D75"/>
    <mergeCell ref="A58:B58"/>
    <mergeCell ref="D58:E58"/>
    <mergeCell ref="A42:E42"/>
    <mergeCell ref="A63:E63"/>
    <mergeCell ref="A2:D2"/>
    <mergeCell ref="A21:D2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garrett</dc:creator>
  <cp:lastModifiedBy>gw78</cp:lastModifiedBy>
  <dcterms:created xsi:type="dcterms:W3CDTF">2019-04-30T04:20:34Z</dcterms:created>
  <dcterms:modified xsi:type="dcterms:W3CDTF">2019-04-30T19:35:42Z</dcterms:modified>
</cp:coreProperties>
</file>