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60" windowHeight="10875" firstSheet="2" activeTab="4"/>
  </bookViews>
  <sheets>
    <sheet name="Concentration Analysis" sheetId="1" r:id="rId1"/>
    <sheet name="CO2 Concentration PLot" sheetId="2" r:id="rId2"/>
    <sheet name="Air Exchange Rate Analysis" sheetId="3" r:id="rId3"/>
    <sheet name="Air Exchange Rate Plot" sheetId="4" r:id="rId4"/>
    <sheet name="CO2 Lab Questions" sheetId="5" r:id="rId5"/>
  </sheets>
  <definedNames/>
  <calcPr fullCalcOnLoad="1"/>
</workbook>
</file>

<file path=xl/sharedStrings.xml><?xml version="1.0" encoding="utf-8"?>
<sst xmlns="http://schemas.openxmlformats.org/spreadsheetml/2006/main" count="42" uniqueCount="29">
  <si>
    <t>Logged</t>
  </si>
  <si>
    <t>Shannon McHatton</t>
  </si>
  <si>
    <t>ENGR 115</t>
  </si>
  <si>
    <t>Lab 2-5</t>
  </si>
  <si>
    <t>Sept. 21, 2012</t>
  </si>
  <si>
    <t>Input Parameters</t>
  </si>
  <si>
    <t>Measured Coutside [ppm]</t>
  </si>
  <si>
    <t>Assumed Coutside [ppm]</t>
  </si>
  <si>
    <t>Correction Factor [ppm]</t>
  </si>
  <si>
    <t>Measurement</t>
  </si>
  <si>
    <t>Analysis</t>
  </si>
  <si>
    <t>Date and Time</t>
  </si>
  <si>
    <t>Hobo CO2 Concentration</t>
  </si>
  <si>
    <t>Experiment Time [hr]</t>
  </si>
  <si>
    <t>CO2 Concentration [ppm]</t>
  </si>
  <si>
    <t>Decay Measurement</t>
  </si>
  <si>
    <t>Decay Experiment Time [hr]</t>
  </si>
  <si>
    <t>-ln((Cout(t)-Cin)/(Ct=0-Cin))</t>
  </si>
  <si>
    <t>Volume of Room [cubic feet]</t>
  </si>
  <si>
    <t>Room Capacity [people]</t>
  </si>
  <si>
    <t>Calculations</t>
  </si>
  <si>
    <t>Air Exchange Rate [per hour]</t>
  </si>
  <si>
    <t>Time to remove non-reactive chemical [hr]</t>
  </si>
  <si>
    <t>Ventilation Rate [standard cubic feet per minute per person]</t>
  </si>
  <si>
    <t>Lab Questions</t>
  </si>
  <si>
    <t>1. We tested a kitchen in Cypress dorms and found the air exchange rate to be 1.7368 per hr</t>
  </si>
  <si>
    <r>
      <t>2. The air exchange rate tells us that the room has good air circulation with approximately 5 people sitting in there. Potential problems will emerge when more people enter the room and maybe a few start cooking (stove, oven, microwave), in which case it would be in everbody's best interest to open a window, or some people leave the room. Using the equation 3/</t>
    </r>
    <r>
      <rPr>
        <sz val="11"/>
        <color indexed="8"/>
        <rFont val="Calibri"/>
        <family val="2"/>
      </rPr>
      <t>λ we find tht it takes about 1.73 hours to remove a non-reactive chemical from the indoor air. To keep things safe I would suggest no more than 5 people in the kitchen at a time unless there is significant air circulation.</t>
    </r>
  </si>
  <si>
    <t>4. Given the ASHRAE standard ventilation standard is 15 scf, the maximum number of occupants in the cypress kitchen should be 4.</t>
  </si>
  <si>
    <t xml:space="preserve">3. The calculated ventilation rate for the cypress kitchen was 8.78 scf fo 5 occupants compared to the ASHRAE standard ventilation rate of 15 scf. If this is the amount it should be than I suppose the occupants are being to cheap and not supplying enough air. It is almost half of the standard ASHRAE and it is a kitchen which should have more air supply because of the many peoplewho share it, going in and out, and the appliances inside.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</si>
</sst>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16" borderId="0" xfId="0" applyFill="1" applyAlignment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10" borderId="1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CO2 Concentration in Cypress Kitchen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7925"/>
          <c:w val="0.94825"/>
          <c:h val="0.91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'Concentration Analysis'!$D$21:$D$117</c:f>
              <c:numCache>
                <c:ptCount val="97"/>
                <c:pt idx="0">
                  <c:v>0.016666666666666666</c:v>
                </c:pt>
                <c:pt idx="1">
                  <c:v>0.03333333333333333</c:v>
                </c:pt>
                <c:pt idx="2">
                  <c:v>0.05</c:v>
                </c:pt>
                <c:pt idx="3">
                  <c:v>0.06666666666666667</c:v>
                </c:pt>
                <c:pt idx="4">
                  <c:v>0.08333333333333333</c:v>
                </c:pt>
                <c:pt idx="5">
                  <c:v>0.1</c:v>
                </c:pt>
                <c:pt idx="6">
                  <c:v>0.11666666666666667</c:v>
                </c:pt>
                <c:pt idx="7">
                  <c:v>0.13333333333333333</c:v>
                </c:pt>
                <c:pt idx="8">
                  <c:v>0.15</c:v>
                </c:pt>
                <c:pt idx="9">
                  <c:v>0.16666666666666666</c:v>
                </c:pt>
                <c:pt idx="10">
                  <c:v>0.18333333333333332</c:v>
                </c:pt>
                <c:pt idx="11">
                  <c:v>0.2</c:v>
                </c:pt>
                <c:pt idx="12">
                  <c:v>0.21666666666666667</c:v>
                </c:pt>
                <c:pt idx="13">
                  <c:v>0.23333333333333334</c:v>
                </c:pt>
                <c:pt idx="14">
                  <c:v>0.25</c:v>
                </c:pt>
                <c:pt idx="15">
                  <c:v>0.26666666666666666</c:v>
                </c:pt>
                <c:pt idx="16">
                  <c:v>0.2833333333333333</c:v>
                </c:pt>
                <c:pt idx="17">
                  <c:v>0.3</c:v>
                </c:pt>
                <c:pt idx="18">
                  <c:v>0.31666666666666665</c:v>
                </c:pt>
                <c:pt idx="19">
                  <c:v>0.3333333333333333</c:v>
                </c:pt>
                <c:pt idx="20">
                  <c:v>0.35</c:v>
                </c:pt>
                <c:pt idx="21">
                  <c:v>0.36666666666666664</c:v>
                </c:pt>
                <c:pt idx="22">
                  <c:v>0.38333333333333336</c:v>
                </c:pt>
                <c:pt idx="23">
                  <c:v>0.4</c:v>
                </c:pt>
                <c:pt idx="24">
                  <c:v>0.4166666666666667</c:v>
                </c:pt>
                <c:pt idx="25">
                  <c:v>0.43333333333333335</c:v>
                </c:pt>
                <c:pt idx="26">
                  <c:v>0.45</c:v>
                </c:pt>
                <c:pt idx="27">
                  <c:v>0.4666666666666667</c:v>
                </c:pt>
                <c:pt idx="28">
                  <c:v>0.48333333333333334</c:v>
                </c:pt>
                <c:pt idx="29">
                  <c:v>0.5</c:v>
                </c:pt>
                <c:pt idx="30">
                  <c:v>0.5166666666666667</c:v>
                </c:pt>
                <c:pt idx="31">
                  <c:v>0.5333333333333333</c:v>
                </c:pt>
                <c:pt idx="32">
                  <c:v>0.55</c:v>
                </c:pt>
                <c:pt idx="33">
                  <c:v>0.5666666666666667</c:v>
                </c:pt>
                <c:pt idx="34">
                  <c:v>0.5833333333333334</c:v>
                </c:pt>
                <c:pt idx="35">
                  <c:v>0.6</c:v>
                </c:pt>
                <c:pt idx="36">
                  <c:v>0.6166666666666667</c:v>
                </c:pt>
                <c:pt idx="37">
                  <c:v>0.6333333333333333</c:v>
                </c:pt>
                <c:pt idx="38">
                  <c:v>0.65</c:v>
                </c:pt>
                <c:pt idx="39">
                  <c:v>0.6666666666666666</c:v>
                </c:pt>
                <c:pt idx="40">
                  <c:v>0.6833333333333333</c:v>
                </c:pt>
                <c:pt idx="41">
                  <c:v>0.7</c:v>
                </c:pt>
                <c:pt idx="42">
                  <c:v>0.7166666666666667</c:v>
                </c:pt>
                <c:pt idx="43">
                  <c:v>0.7333333333333333</c:v>
                </c:pt>
                <c:pt idx="44">
                  <c:v>0.75</c:v>
                </c:pt>
                <c:pt idx="45">
                  <c:v>0.7666666666666667</c:v>
                </c:pt>
                <c:pt idx="46">
                  <c:v>0.7833333333333333</c:v>
                </c:pt>
                <c:pt idx="47">
                  <c:v>0.8</c:v>
                </c:pt>
                <c:pt idx="48">
                  <c:v>0.8166666666666667</c:v>
                </c:pt>
                <c:pt idx="49">
                  <c:v>0.8333333333333334</c:v>
                </c:pt>
                <c:pt idx="50">
                  <c:v>0.85</c:v>
                </c:pt>
                <c:pt idx="51">
                  <c:v>0.8666666666666667</c:v>
                </c:pt>
                <c:pt idx="52">
                  <c:v>0.8833333333333333</c:v>
                </c:pt>
                <c:pt idx="53">
                  <c:v>0.9</c:v>
                </c:pt>
                <c:pt idx="54">
                  <c:v>0.9166666666666666</c:v>
                </c:pt>
                <c:pt idx="55">
                  <c:v>0.9333333333333333</c:v>
                </c:pt>
                <c:pt idx="56">
                  <c:v>0.95</c:v>
                </c:pt>
                <c:pt idx="57">
                  <c:v>0.9666666666666667</c:v>
                </c:pt>
                <c:pt idx="58">
                  <c:v>0.9833333333333333</c:v>
                </c:pt>
                <c:pt idx="59">
                  <c:v>1</c:v>
                </c:pt>
                <c:pt idx="60">
                  <c:v>1.0166666666666666</c:v>
                </c:pt>
                <c:pt idx="61">
                  <c:v>1.0333333333333334</c:v>
                </c:pt>
                <c:pt idx="62">
                  <c:v>1.05</c:v>
                </c:pt>
                <c:pt idx="63">
                  <c:v>1.0666666666666667</c:v>
                </c:pt>
                <c:pt idx="64">
                  <c:v>1.0833333333333333</c:v>
                </c:pt>
                <c:pt idx="65">
                  <c:v>1.1</c:v>
                </c:pt>
                <c:pt idx="66">
                  <c:v>1.1166666666666667</c:v>
                </c:pt>
                <c:pt idx="67">
                  <c:v>1.1333333333333333</c:v>
                </c:pt>
                <c:pt idx="68">
                  <c:v>1.15</c:v>
                </c:pt>
                <c:pt idx="69">
                  <c:v>1.1666666666666667</c:v>
                </c:pt>
                <c:pt idx="70">
                  <c:v>1.1833333333333333</c:v>
                </c:pt>
                <c:pt idx="71">
                  <c:v>1.2</c:v>
                </c:pt>
                <c:pt idx="72">
                  <c:v>1.2166666666666666</c:v>
                </c:pt>
                <c:pt idx="73">
                  <c:v>1.2333333333333334</c:v>
                </c:pt>
                <c:pt idx="74">
                  <c:v>1.25</c:v>
                </c:pt>
                <c:pt idx="75">
                  <c:v>1.2666666666666666</c:v>
                </c:pt>
                <c:pt idx="76">
                  <c:v>1.2833333333333334</c:v>
                </c:pt>
                <c:pt idx="77">
                  <c:v>1.3</c:v>
                </c:pt>
                <c:pt idx="78">
                  <c:v>1.3166666666666667</c:v>
                </c:pt>
                <c:pt idx="79">
                  <c:v>1.3333333333333333</c:v>
                </c:pt>
                <c:pt idx="80">
                  <c:v>1.35</c:v>
                </c:pt>
                <c:pt idx="81">
                  <c:v>1.3666666666666667</c:v>
                </c:pt>
                <c:pt idx="82">
                  <c:v>1.3833333333333333</c:v>
                </c:pt>
                <c:pt idx="83">
                  <c:v>1.4</c:v>
                </c:pt>
                <c:pt idx="84">
                  <c:v>1.4166666666666667</c:v>
                </c:pt>
                <c:pt idx="85">
                  <c:v>1.4333333333333333</c:v>
                </c:pt>
                <c:pt idx="86">
                  <c:v>1.45</c:v>
                </c:pt>
                <c:pt idx="87">
                  <c:v>1.4666666666666666</c:v>
                </c:pt>
                <c:pt idx="88">
                  <c:v>1.4833333333333334</c:v>
                </c:pt>
                <c:pt idx="89">
                  <c:v>1.5</c:v>
                </c:pt>
                <c:pt idx="90">
                  <c:v>1.5166666666666666</c:v>
                </c:pt>
                <c:pt idx="91">
                  <c:v>1.5333333333333334</c:v>
                </c:pt>
                <c:pt idx="92">
                  <c:v>1.55</c:v>
                </c:pt>
                <c:pt idx="93">
                  <c:v>1.5666666666666667</c:v>
                </c:pt>
                <c:pt idx="94">
                  <c:v>1.5833333333333333</c:v>
                </c:pt>
                <c:pt idx="95">
                  <c:v>1.6</c:v>
                </c:pt>
                <c:pt idx="96">
                  <c:v>1.6166666666666667</c:v>
                </c:pt>
              </c:numCache>
            </c:numRef>
          </c:xVal>
          <c:yVal>
            <c:numRef>
              <c:f>'Concentration Analysis'!$E$21:$E$117</c:f>
              <c:numCache>
                <c:ptCount val="97"/>
                <c:pt idx="0">
                  <c:v>675</c:v>
                </c:pt>
                <c:pt idx="1">
                  <c:v>490.7</c:v>
                </c:pt>
                <c:pt idx="2">
                  <c:v>468.7</c:v>
                </c:pt>
                <c:pt idx="3">
                  <c:v>418.6</c:v>
                </c:pt>
                <c:pt idx="4">
                  <c:v>399.1</c:v>
                </c:pt>
                <c:pt idx="5">
                  <c:v>415.6</c:v>
                </c:pt>
                <c:pt idx="6">
                  <c:v>416.8</c:v>
                </c:pt>
                <c:pt idx="7">
                  <c:v>416.8</c:v>
                </c:pt>
                <c:pt idx="8">
                  <c:v>419.9</c:v>
                </c:pt>
                <c:pt idx="9">
                  <c:v>408.9</c:v>
                </c:pt>
                <c:pt idx="10">
                  <c:v>407</c:v>
                </c:pt>
                <c:pt idx="11">
                  <c:v>405.2</c:v>
                </c:pt>
                <c:pt idx="12">
                  <c:v>487.6</c:v>
                </c:pt>
                <c:pt idx="13">
                  <c:v>456.5</c:v>
                </c:pt>
                <c:pt idx="14">
                  <c:v>718.4</c:v>
                </c:pt>
                <c:pt idx="15">
                  <c:v>407</c:v>
                </c:pt>
                <c:pt idx="16">
                  <c:v>400.3</c:v>
                </c:pt>
                <c:pt idx="17">
                  <c:v>410.1</c:v>
                </c:pt>
                <c:pt idx="18">
                  <c:v>410.1</c:v>
                </c:pt>
                <c:pt idx="19">
                  <c:v>400.9</c:v>
                </c:pt>
                <c:pt idx="20">
                  <c:v>400.3</c:v>
                </c:pt>
                <c:pt idx="21">
                  <c:v>445.5</c:v>
                </c:pt>
                <c:pt idx="22">
                  <c:v>499.8</c:v>
                </c:pt>
                <c:pt idx="23">
                  <c:v>461.4</c:v>
                </c:pt>
                <c:pt idx="24">
                  <c:v>443.1</c:v>
                </c:pt>
                <c:pt idx="25">
                  <c:v>429</c:v>
                </c:pt>
                <c:pt idx="26">
                  <c:v>419.2</c:v>
                </c:pt>
                <c:pt idx="27">
                  <c:v>411.9</c:v>
                </c:pt>
                <c:pt idx="28">
                  <c:v>433.9</c:v>
                </c:pt>
                <c:pt idx="29">
                  <c:v>574.3</c:v>
                </c:pt>
                <c:pt idx="30">
                  <c:v>599.3</c:v>
                </c:pt>
                <c:pt idx="31">
                  <c:v>594.5</c:v>
                </c:pt>
                <c:pt idx="32">
                  <c:v>605.4</c:v>
                </c:pt>
                <c:pt idx="33">
                  <c:v>625</c:v>
                </c:pt>
                <c:pt idx="34">
                  <c:v>636</c:v>
                </c:pt>
                <c:pt idx="35">
                  <c:v>660.4</c:v>
                </c:pt>
                <c:pt idx="36">
                  <c:v>718.4</c:v>
                </c:pt>
                <c:pt idx="37">
                  <c:v>743.4</c:v>
                </c:pt>
                <c:pt idx="38">
                  <c:v>836.2</c:v>
                </c:pt>
                <c:pt idx="39">
                  <c:v>884.4</c:v>
                </c:pt>
                <c:pt idx="40">
                  <c:v>867.4</c:v>
                </c:pt>
                <c:pt idx="41">
                  <c:v>852.7</c:v>
                </c:pt>
                <c:pt idx="42">
                  <c:v>852.7</c:v>
                </c:pt>
                <c:pt idx="43">
                  <c:v>864.3</c:v>
                </c:pt>
                <c:pt idx="44">
                  <c:v>907</c:v>
                </c:pt>
                <c:pt idx="45">
                  <c:v>892.4</c:v>
                </c:pt>
                <c:pt idx="46">
                  <c:v>879</c:v>
                </c:pt>
                <c:pt idx="47">
                  <c:v>982.1</c:v>
                </c:pt>
                <c:pt idx="48">
                  <c:v>960.1</c:v>
                </c:pt>
                <c:pt idx="49">
                  <c:v>954</c:v>
                </c:pt>
                <c:pt idx="50">
                  <c:v>977.2</c:v>
                </c:pt>
                <c:pt idx="51">
                  <c:v>999.2</c:v>
                </c:pt>
                <c:pt idx="52">
                  <c:v>972.4</c:v>
                </c:pt>
                <c:pt idx="53">
                  <c:v>1341.7</c:v>
                </c:pt>
                <c:pt idx="54">
                  <c:v>1164.1</c:v>
                </c:pt>
                <c:pt idx="55">
                  <c:v>1146.4</c:v>
                </c:pt>
                <c:pt idx="56">
                  <c:v>1140.2</c:v>
                </c:pt>
                <c:pt idx="57">
                  <c:v>1182.4</c:v>
                </c:pt>
                <c:pt idx="58">
                  <c:v>1184.2</c:v>
                </c:pt>
                <c:pt idx="59">
                  <c:v>1190.9</c:v>
                </c:pt>
                <c:pt idx="60">
                  <c:v>1201.9</c:v>
                </c:pt>
                <c:pt idx="61">
                  <c:v>1210.5</c:v>
                </c:pt>
                <c:pt idx="62">
                  <c:v>1212.3</c:v>
                </c:pt>
                <c:pt idx="63">
                  <c:v>1215.3</c:v>
                </c:pt>
                <c:pt idx="64">
                  <c:v>1187.3</c:v>
                </c:pt>
                <c:pt idx="65">
                  <c:v>1150</c:v>
                </c:pt>
                <c:pt idx="66">
                  <c:v>1111.6</c:v>
                </c:pt>
                <c:pt idx="67">
                  <c:v>1085.3</c:v>
                </c:pt>
                <c:pt idx="68">
                  <c:v>1076.8</c:v>
                </c:pt>
                <c:pt idx="69">
                  <c:v>1067</c:v>
                </c:pt>
                <c:pt idx="70">
                  <c:v>1027.9</c:v>
                </c:pt>
                <c:pt idx="71">
                  <c:v>1018.1</c:v>
                </c:pt>
                <c:pt idx="72">
                  <c:v>1016.3</c:v>
                </c:pt>
                <c:pt idx="73">
                  <c:v>1017.5</c:v>
                </c:pt>
                <c:pt idx="74">
                  <c:v>977.2</c:v>
                </c:pt>
                <c:pt idx="75">
                  <c:v>971.1</c:v>
                </c:pt>
                <c:pt idx="76">
                  <c:v>955.9</c:v>
                </c:pt>
                <c:pt idx="77">
                  <c:v>945.5</c:v>
                </c:pt>
                <c:pt idx="78">
                  <c:v>940.6</c:v>
                </c:pt>
                <c:pt idx="79">
                  <c:v>925.4</c:v>
                </c:pt>
                <c:pt idx="80">
                  <c:v>920.5</c:v>
                </c:pt>
                <c:pt idx="81">
                  <c:v>900.9</c:v>
                </c:pt>
                <c:pt idx="82">
                  <c:v>891.2</c:v>
                </c:pt>
                <c:pt idx="83">
                  <c:v>586.5</c:v>
                </c:pt>
                <c:pt idx="84">
                  <c:v>449.2</c:v>
                </c:pt>
                <c:pt idx="85">
                  <c:v>467.5</c:v>
                </c:pt>
                <c:pt idx="86">
                  <c:v>428.4</c:v>
                </c:pt>
                <c:pt idx="87">
                  <c:v>436.9</c:v>
                </c:pt>
                <c:pt idx="88">
                  <c:v>422.3</c:v>
                </c:pt>
                <c:pt idx="89">
                  <c:v>418</c:v>
                </c:pt>
                <c:pt idx="90">
                  <c:v>405.2</c:v>
                </c:pt>
                <c:pt idx="91">
                  <c:v>411.3</c:v>
                </c:pt>
                <c:pt idx="92">
                  <c:v>405.2</c:v>
                </c:pt>
                <c:pt idx="93">
                  <c:v>589.6</c:v>
                </c:pt>
                <c:pt idx="94">
                  <c:v>627.4</c:v>
                </c:pt>
                <c:pt idx="95">
                  <c:v>-2</c:v>
                </c:pt>
                <c:pt idx="96">
                  <c:v>634.8</c:v>
                </c:pt>
              </c:numCache>
            </c:numRef>
          </c:yVal>
          <c:smooth val="0"/>
        </c:ser>
        <c:axId val="3153381"/>
        <c:axId val="28380430"/>
      </c:scatterChart>
      <c:val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0430"/>
        <c:crosses val="autoZero"/>
        <c:crossBetween val="midCat"/>
        <c:dispUnits/>
      </c:valAx>
      <c:valAx>
        <c:axId val="28380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Finding Air Exchange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04775"/>
          <c:w val="0.9655"/>
          <c:h val="0.8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'Air Exchange Rate Analysis'!$D$21:$D$39</c:f>
              <c:numCache>
                <c:ptCount val="19"/>
                <c:pt idx="0">
                  <c:v>0</c:v>
                </c:pt>
                <c:pt idx="1">
                  <c:v>0.016666666666666666</c:v>
                </c:pt>
                <c:pt idx="2">
                  <c:v>0.03333333333333333</c:v>
                </c:pt>
                <c:pt idx="3">
                  <c:v>0.05</c:v>
                </c:pt>
                <c:pt idx="4">
                  <c:v>0.06666666666666667</c:v>
                </c:pt>
                <c:pt idx="5">
                  <c:v>0.08333333333333333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</c:v>
                </c:pt>
                <c:pt idx="18">
                  <c:v>0.3</c:v>
                </c:pt>
              </c:numCache>
            </c:numRef>
          </c:xVal>
          <c:yVal>
            <c:numRef>
              <c:f>'Air Exchange Rate Analysis'!$F$21:$F$39</c:f>
              <c:numCache>
                <c:ptCount val="19"/>
                <c:pt idx="0">
                  <c:v>0</c:v>
                </c:pt>
                <c:pt idx="1">
                  <c:v>0.03494677347844361</c:v>
                </c:pt>
                <c:pt idx="2">
                  <c:v>0.08348293713850888</c:v>
                </c:pt>
                <c:pt idx="3">
                  <c:v>0.1360401878771851</c:v>
                </c:pt>
                <c:pt idx="4">
                  <c:v>0.17369944507708715</c:v>
                </c:pt>
                <c:pt idx="5">
                  <c:v>0.18618033537685164</c:v>
                </c:pt>
                <c:pt idx="6">
                  <c:v>0.20076609775324133</c:v>
                </c:pt>
                <c:pt idx="7">
                  <c:v>0.2611752255488011</c:v>
                </c:pt>
                <c:pt idx="8">
                  <c:v>0.27690588700363744</c:v>
                </c:pt>
                <c:pt idx="9">
                  <c:v>0.2798222857006676</c:v>
                </c:pt>
                <c:pt idx="10">
                  <c:v>0.2778770751667328</c:v>
                </c:pt>
                <c:pt idx="11">
                  <c:v>0.3453673167691492</c:v>
                </c:pt>
                <c:pt idx="12">
                  <c:v>0.35599181799804785</c:v>
                </c:pt>
                <c:pt idx="13">
                  <c:v>0.38296772170944127</c:v>
                </c:pt>
                <c:pt idx="14">
                  <c:v>0.4018533383957396</c:v>
                </c:pt>
                <c:pt idx="15">
                  <c:v>0.41087650982651774</c:v>
                </c:pt>
                <c:pt idx="16">
                  <c:v>0.43939626641742563</c:v>
                </c:pt>
                <c:pt idx="17">
                  <c:v>0.4487662556138414</c:v>
                </c:pt>
                <c:pt idx="18">
                  <c:v>0.48714966330529397</c:v>
                </c:pt>
              </c:numCache>
            </c:numRef>
          </c:yVal>
          <c:smooth val="0"/>
        </c:ser>
        <c:axId val="54097279"/>
        <c:axId val="17113464"/>
      </c:scatterChart>
      <c:val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[hr]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3464"/>
        <c:crosses val="autoZero"/>
        <c:crossBetween val="midCat"/>
        <c:dispUnits/>
      </c:val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-ln((Cout(t)-Cin)/Ct=o-Cin))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72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1">
      <selection activeCell="C6" sqref="C6"/>
    </sheetView>
  </sheetViews>
  <sheetFormatPr defaultColWidth="9.140625" defaultRowHeight="15"/>
  <cols>
    <col min="1" max="1" width="24.57421875" style="0" customWidth="1"/>
    <col min="2" max="2" width="19.140625" style="0" customWidth="1"/>
    <col min="3" max="3" width="23.28125" style="0" customWidth="1"/>
    <col min="4" max="4" width="19.421875" style="0" customWidth="1"/>
    <col min="5" max="5" width="23.140625" style="0" customWidth="1"/>
  </cols>
  <sheetData>
    <row r="1" ht="15">
      <c r="A1" s="3" t="s">
        <v>1</v>
      </c>
    </row>
    <row r="2" ht="15">
      <c r="A2" s="3" t="s">
        <v>2</v>
      </c>
    </row>
    <row r="3" ht="15">
      <c r="A3" s="3" t="s">
        <v>3</v>
      </c>
    </row>
    <row r="4" ht="15">
      <c r="A4" s="3" t="s">
        <v>4</v>
      </c>
    </row>
    <row r="6" ht="15">
      <c r="A6" t="s">
        <v>5</v>
      </c>
    </row>
    <row r="7" spans="1:2" ht="15">
      <c r="A7" s="3" t="s">
        <v>6</v>
      </c>
      <c r="B7" s="4">
        <v>402</v>
      </c>
    </row>
    <row r="8" spans="1:2" ht="15">
      <c r="A8" s="3" t="s">
        <v>7</v>
      </c>
      <c r="B8" s="4">
        <v>400</v>
      </c>
    </row>
    <row r="9" spans="1:2" ht="15">
      <c r="A9" s="3" t="s">
        <v>8</v>
      </c>
      <c r="B9" s="4">
        <f>B8-B7</f>
        <v>-2</v>
      </c>
    </row>
    <row r="19" ht="15">
      <c r="A19" t="s">
        <v>10</v>
      </c>
    </row>
    <row r="20" spans="1:5" ht="15">
      <c r="A20" s="3" t="s">
        <v>9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ht="15">
      <c r="A21">
        <v>1</v>
      </c>
      <c r="B21" s="1">
        <v>41166.614340277774</v>
      </c>
      <c r="C21">
        <v>677</v>
      </c>
      <c r="D21">
        <f>A21/60</f>
        <v>0.016666666666666666</v>
      </c>
      <c r="E21">
        <f>C21+$B$9</f>
        <v>675</v>
      </c>
    </row>
    <row r="22" spans="1:5" ht="15">
      <c r="A22">
        <v>2</v>
      </c>
      <c r="B22" s="1">
        <v>41166.61503472222</v>
      </c>
      <c r="C22">
        <v>492.7</v>
      </c>
      <c r="D22">
        <f aca="true" t="shared" si="0" ref="D22:D85">A22/60</f>
        <v>0.03333333333333333</v>
      </c>
      <c r="E22">
        <f aca="true" t="shared" si="1" ref="E22:E85">C22+$B$9</f>
        <v>490.7</v>
      </c>
    </row>
    <row r="23" spans="1:5" ht="15">
      <c r="A23">
        <v>3</v>
      </c>
      <c r="B23" s="1">
        <v>41166.61572916667</v>
      </c>
      <c r="C23">
        <v>470.7</v>
      </c>
      <c r="D23">
        <f t="shared" si="0"/>
        <v>0.05</v>
      </c>
      <c r="E23">
        <f t="shared" si="1"/>
        <v>468.7</v>
      </c>
    </row>
    <row r="24" spans="1:5" ht="15">
      <c r="A24">
        <v>4</v>
      </c>
      <c r="B24" s="1">
        <v>41166.616423611114</v>
      </c>
      <c r="C24">
        <v>420.6</v>
      </c>
      <c r="D24">
        <f t="shared" si="0"/>
        <v>0.06666666666666667</v>
      </c>
      <c r="E24">
        <f t="shared" si="1"/>
        <v>418.6</v>
      </c>
    </row>
    <row r="25" spans="1:5" ht="15">
      <c r="A25">
        <v>5</v>
      </c>
      <c r="B25" s="1">
        <v>41166.617118055554</v>
      </c>
      <c r="C25">
        <v>401.1</v>
      </c>
      <c r="D25">
        <f t="shared" si="0"/>
        <v>0.08333333333333333</v>
      </c>
      <c r="E25">
        <f t="shared" si="1"/>
        <v>399.1</v>
      </c>
    </row>
    <row r="26" spans="1:5" ht="15">
      <c r="A26">
        <v>6</v>
      </c>
      <c r="B26" s="1">
        <v>41166.6178125</v>
      </c>
      <c r="C26">
        <v>417.6</v>
      </c>
      <c r="D26">
        <f t="shared" si="0"/>
        <v>0.1</v>
      </c>
      <c r="E26">
        <f t="shared" si="1"/>
        <v>415.6</v>
      </c>
    </row>
    <row r="27" spans="1:5" ht="15">
      <c r="A27">
        <v>7</v>
      </c>
      <c r="B27" s="1">
        <v>41166.61850694445</v>
      </c>
      <c r="C27">
        <v>418.8</v>
      </c>
      <c r="D27">
        <f t="shared" si="0"/>
        <v>0.11666666666666667</v>
      </c>
      <c r="E27">
        <f t="shared" si="1"/>
        <v>416.8</v>
      </c>
    </row>
    <row r="28" spans="1:5" ht="15">
      <c r="A28">
        <v>8</v>
      </c>
      <c r="B28" s="1">
        <v>41166.61920138889</v>
      </c>
      <c r="C28">
        <v>418.8</v>
      </c>
      <c r="D28">
        <f t="shared" si="0"/>
        <v>0.13333333333333333</v>
      </c>
      <c r="E28">
        <f t="shared" si="1"/>
        <v>416.8</v>
      </c>
    </row>
    <row r="29" spans="1:5" ht="15">
      <c r="A29">
        <v>9</v>
      </c>
      <c r="B29" s="1">
        <v>41166.61989583333</v>
      </c>
      <c r="C29">
        <v>421.9</v>
      </c>
      <c r="D29">
        <f t="shared" si="0"/>
        <v>0.15</v>
      </c>
      <c r="E29">
        <f t="shared" si="1"/>
        <v>419.9</v>
      </c>
    </row>
    <row r="30" spans="1:5" ht="15">
      <c r="A30">
        <v>10</v>
      </c>
      <c r="B30" s="1">
        <v>41166.62059027778</v>
      </c>
      <c r="C30">
        <v>410.9</v>
      </c>
      <c r="D30">
        <f t="shared" si="0"/>
        <v>0.16666666666666666</v>
      </c>
      <c r="E30">
        <f t="shared" si="1"/>
        <v>408.9</v>
      </c>
    </row>
    <row r="31" spans="1:5" ht="15">
      <c r="A31">
        <v>11</v>
      </c>
      <c r="B31" s="1">
        <v>41166.62128472222</v>
      </c>
      <c r="C31">
        <v>409</v>
      </c>
      <c r="D31">
        <f t="shared" si="0"/>
        <v>0.18333333333333332</v>
      </c>
      <c r="E31">
        <f t="shared" si="1"/>
        <v>407</v>
      </c>
    </row>
    <row r="32" spans="1:5" ht="15">
      <c r="A32">
        <v>12</v>
      </c>
      <c r="B32" s="1">
        <v>41166.621979166666</v>
      </c>
      <c r="C32">
        <v>407.2</v>
      </c>
      <c r="D32">
        <f t="shared" si="0"/>
        <v>0.2</v>
      </c>
      <c r="E32">
        <f t="shared" si="1"/>
        <v>405.2</v>
      </c>
    </row>
    <row r="33" spans="1:5" ht="15">
      <c r="A33">
        <v>13</v>
      </c>
      <c r="B33" s="1">
        <v>41166.62267361111</v>
      </c>
      <c r="C33">
        <v>489.6</v>
      </c>
      <c r="D33">
        <f t="shared" si="0"/>
        <v>0.21666666666666667</v>
      </c>
      <c r="E33">
        <f t="shared" si="1"/>
        <v>487.6</v>
      </c>
    </row>
    <row r="34" spans="1:5" ht="15">
      <c r="A34">
        <v>14</v>
      </c>
      <c r="B34" s="1">
        <v>41166.62336805555</v>
      </c>
      <c r="C34">
        <v>458.5</v>
      </c>
      <c r="D34">
        <f t="shared" si="0"/>
        <v>0.23333333333333334</v>
      </c>
      <c r="E34">
        <f t="shared" si="1"/>
        <v>456.5</v>
      </c>
    </row>
    <row r="35" spans="1:5" ht="15">
      <c r="A35">
        <v>15</v>
      </c>
      <c r="B35" s="1">
        <v>41166.6240625</v>
      </c>
      <c r="C35">
        <v>720.4</v>
      </c>
      <c r="D35">
        <f t="shared" si="0"/>
        <v>0.25</v>
      </c>
      <c r="E35">
        <f t="shared" si="1"/>
        <v>718.4</v>
      </c>
    </row>
    <row r="36" spans="1:5" ht="15">
      <c r="A36">
        <v>16</v>
      </c>
      <c r="B36" s="1">
        <v>41166.624756944446</v>
      </c>
      <c r="C36">
        <v>409</v>
      </c>
      <c r="D36">
        <f t="shared" si="0"/>
        <v>0.26666666666666666</v>
      </c>
      <c r="E36">
        <f t="shared" si="1"/>
        <v>407</v>
      </c>
    </row>
    <row r="37" spans="1:5" ht="15">
      <c r="A37">
        <v>17</v>
      </c>
      <c r="B37" s="1">
        <v>41166.625451388885</v>
      </c>
      <c r="C37">
        <v>402.3</v>
      </c>
      <c r="D37">
        <f t="shared" si="0"/>
        <v>0.2833333333333333</v>
      </c>
      <c r="E37">
        <f t="shared" si="1"/>
        <v>400.3</v>
      </c>
    </row>
    <row r="38" spans="1:5" ht="15">
      <c r="A38">
        <v>18</v>
      </c>
      <c r="B38" s="1">
        <v>41166.62614583333</v>
      </c>
      <c r="C38">
        <v>412.1</v>
      </c>
      <c r="D38">
        <f t="shared" si="0"/>
        <v>0.3</v>
      </c>
      <c r="E38">
        <f t="shared" si="1"/>
        <v>410.1</v>
      </c>
    </row>
    <row r="39" spans="1:5" ht="15">
      <c r="A39">
        <v>19</v>
      </c>
      <c r="B39" s="1">
        <v>41166.62684027778</v>
      </c>
      <c r="C39">
        <v>412.1</v>
      </c>
      <c r="D39">
        <f t="shared" si="0"/>
        <v>0.31666666666666665</v>
      </c>
      <c r="E39">
        <f t="shared" si="1"/>
        <v>410.1</v>
      </c>
    </row>
    <row r="40" spans="1:5" ht="15">
      <c r="A40">
        <v>20</v>
      </c>
      <c r="B40" s="1">
        <v>41166.627534722225</v>
      </c>
      <c r="C40">
        <v>402.9</v>
      </c>
      <c r="D40">
        <f t="shared" si="0"/>
        <v>0.3333333333333333</v>
      </c>
      <c r="E40">
        <f t="shared" si="1"/>
        <v>400.9</v>
      </c>
    </row>
    <row r="41" spans="1:5" ht="15">
      <c r="A41">
        <v>21</v>
      </c>
      <c r="B41" s="1">
        <v>41166.628229166665</v>
      </c>
      <c r="C41">
        <v>402.3</v>
      </c>
      <c r="D41">
        <f t="shared" si="0"/>
        <v>0.35</v>
      </c>
      <c r="E41">
        <f t="shared" si="1"/>
        <v>400.3</v>
      </c>
    </row>
    <row r="42" spans="1:5" ht="15">
      <c r="A42">
        <v>22</v>
      </c>
      <c r="B42" s="1">
        <v>41166.62892361111</v>
      </c>
      <c r="C42">
        <v>447.5</v>
      </c>
      <c r="D42">
        <f t="shared" si="0"/>
        <v>0.36666666666666664</v>
      </c>
      <c r="E42">
        <f t="shared" si="1"/>
        <v>445.5</v>
      </c>
    </row>
    <row r="43" spans="1:5" ht="15">
      <c r="A43">
        <v>23</v>
      </c>
      <c r="B43" s="1">
        <v>41166.62961805556</v>
      </c>
      <c r="C43">
        <v>501.8</v>
      </c>
      <c r="D43">
        <f t="shared" si="0"/>
        <v>0.38333333333333336</v>
      </c>
      <c r="E43">
        <f t="shared" si="1"/>
        <v>499.8</v>
      </c>
    </row>
    <row r="44" spans="1:5" ht="15">
      <c r="A44">
        <v>24</v>
      </c>
      <c r="B44" s="1">
        <v>41166.6303125</v>
      </c>
      <c r="C44">
        <v>463.4</v>
      </c>
      <c r="D44">
        <f t="shared" si="0"/>
        <v>0.4</v>
      </c>
      <c r="E44">
        <f t="shared" si="1"/>
        <v>461.4</v>
      </c>
    </row>
    <row r="45" spans="1:5" ht="15">
      <c r="A45">
        <v>25</v>
      </c>
      <c r="B45" s="1">
        <v>41166.631006944444</v>
      </c>
      <c r="C45">
        <v>445.1</v>
      </c>
      <c r="D45">
        <f t="shared" si="0"/>
        <v>0.4166666666666667</v>
      </c>
      <c r="E45">
        <f t="shared" si="1"/>
        <v>443.1</v>
      </c>
    </row>
    <row r="46" spans="1:5" ht="15">
      <c r="A46">
        <v>26</v>
      </c>
      <c r="B46" s="1">
        <v>41166.63170138889</v>
      </c>
      <c r="C46">
        <v>431</v>
      </c>
      <c r="D46">
        <f t="shared" si="0"/>
        <v>0.43333333333333335</v>
      </c>
      <c r="E46">
        <f t="shared" si="1"/>
        <v>429</v>
      </c>
    </row>
    <row r="47" spans="1:5" ht="15">
      <c r="A47">
        <v>27</v>
      </c>
      <c r="B47" s="1">
        <v>41166.63239583333</v>
      </c>
      <c r="C47">
        <v>421.2</v>
      </c>
      <c r="D47">
        <f t="shared" si="0"/>
        <v>0.45</v>
      </c>
      <c r="E47">
        <f t="shared" si="1"/>
        <v>419.2</v>
      </c>
    </row>
    <row r="48" spans="1:5" ht="15">
      <c r="A48">
        <v>28</v>
      </c>
      <c r="B48" s="1">
        <v>41166.63309027778</v>
      </c>
      <c r="C48">
        <v>413.9</v>
      </c>
      <c r="D48">
        <f t="shared" si="0"/>
        <v>0.4666666666666667</v>
      </c>
      <c r="E48">
        <f t="shared" si="1"/>
        <v>411.9</v>
      </c>
    </row>
    <row r="49" spans="1:5" ht="15">
      <c r="A49">
        <v>29</v>
      </c>
      <c r="B49" s="1">
        <v>41166.633784722224</v>
      </c>
      <c r="C49">
        <v>435.9</v>
      </c>
      <c r="D49">
        <f t="shared" si="0"/>
        <v>0.48333333333333334</v>
      </c>
      <c r="E49">
        <f t="shared" si="1"/>
        <v>433.9</v>
      </c>
    </row>
    <row r="50" spans="1:5" ht="15">
      <c r="A50">
        <v>30</v>
      </c>
      <c r="B50" s="1">
        <v>41166.63447916666</v>
      </c>
      <c r="C50">
        <v>576.3</v>
      </c>
      <c r="D50">
        <f t="shared" si="0"/>
        <v>0.5</v>
      </c>
      <c r="E50">
        <f t="shared" si="1"/>
        <v>574.3</v>
      </c>
    </row>
    <row r="51" spans="1:5" ht="15">
      <c r="A51">
        <v>31</v>
      </c>
      <c r="B51" s="1">
        <v>41166.63517361111</v>
      </c>
      <c r="C51">
        <v>601.3</v>
      </c>
      <c r="D51">
        <f t="shared" si="0"/>
        <v>0.5166666666666667</v>
      </c>
      <c r="E51">
        <f t="shared" si="1"/>
        <v>599.3</v>
      </c>
    </row>
    <row r="52" spans="1:5" ht="15">
      <c r="A52">
        <v>32</v>
      </c>
      <c r="B52" s="1">
        <v>41166.63586805556</v>
      </c>
      <c r="C52">
        <v>596.5</v>
      </c>
      <c r="D52">
        <f t="shared" si="0"/>
        <v>0.5333333333333333</v>
      </c>
      <c r="E52">
        <f t="shared" si="1"/>
        <v>594.5</v>
      </c>
    </row>
    <row r="53" spans="1:5" ht="15">
      <c r="A53">
        <v>33</v>
      </c>
      <c r="B53" s="1">
        <v>41166.6365625</v>
      </c>
      <c r="C53">
        <v>607.4</v>
      </c>
      <c r="D53">
        <f t="shared" si="0"/>
        <v>0.55</v>
      </c>
      <c r="E53">
        <f t="shared" si="1"/>
        <v>605.4</v>
      </c>
    </row>
    <row r="54" spans="1:5" ht="15">
      <c r="A54">
        <v>34</v>
      </c>
      <c r="B54" s="1">
        <v>41166.63725694444</v>
      </c>
      <c r="C54">
        <v>627</v>
      </c>
      <c r="D54">
        <f t="shared" si="0"/>
        <v>0.5666666666666667</v>
      </c>
      <c r="E54">
        <f t="shared" si="1"/>
        <v>625</v>
      </c>
    </row>
    <row r="55" spans="1:5" ht="15">
      <c r="A55">
        <v>35</v>
      </c>
      <c r="B55" s="1">
        <v>41166.63795138889</v>
      </c>
      <c r="C55">
        <v>638</v>
      </c>
      <c r="D55">
        <f t="shared" si="0"/>
        <v>0.5833333333333334</v>
      </c>
      <c r="E55">
        <f t="shared" si="1"/>
        <v>636</v>
      </c>
    </row>
    <row r="56" spans="1:5" ht="15">
      <c r="A56">
        <v>36</v>
      </c>
      <c r="B56" s="1">
        <v>41166.638645833336</v>
      </c>
      <c r="C56">
        <v>662.4</v>
      </c>
      <c r="D56">
        <f t="shared" si="0"/>
        <v>0.6</v>
      </c>
      <c r="E56">
        <f t="shared" si="1"/>
        <v>660.4</v>
      </c>
    </row>
    <row r="57" spans="1:5" ht="15">
      <c r="A57">
        <v>37</v>
      </c>
      <c r="B57" s="1">
        <v>41166.639340277776</v>
      </c>
      <c r="C57">
        <v>720.4</v>
      </c>
      <c r="D57">
        <f t="shared" si="0"/>
        <v>0.6166666666666667</v>
      </c>
      <c r="E57">
        <f t="shared" si="1"/>
        <v>718.4</v>
      </c>
    </row>
    <row r="58" spans="1:5" ht="15">
      <c r="A58">
        <v>38</v>
      </c>
      <c r="B58" s="1">
        <v>41166.64003472222</v>
      </c>
      <c r="C58">
        <v>745.4</v>
      </c>
      <c r="D58">
        <f t="shared" si="0"/>
        <v>0.6333333333333333</v>
      </c>
      <c r="E58">
        <f t="shared" si="1"/>
        <v>743.4</v>
      </c>
    </row>
    <row r="59" spans="1:5" ht="15">
      <c r="A59">
        <v>39</v>
      </c>
      <c r="B59" s="1">
        <v>41166.64072916667</v>
      </c>
      <c r="C59">
        <v>838.2</v>
      </c>
      <c r="D59">
        <f t="shared" si="0"/>
        <v>0.65</v>
      </c>
      <c r="E59">
        <f t="shared" si="1"/>
        <v>836.2</v>
      </c>
    </row>
    <row r="60" spans="1:5" ht="15">
      <c r="A60">
        <v>40</v>
      </c>
      <c r="B60" s="1">
        <v>41166.64142361111</v>
      </c>
      <c r="C60">
        <v>886.4</v>
      </c>
      <c r="D60">
        <f t="shared" si="0"/>
        <v>0.6666666666666666</v>
      </c>
      <c r="E60">
        <f t="shared" si="1"/>
        <v>884.4</v>
      </c>
    </row>
    <row r="61" spans="1:5" ht="15">
      <c r="A61">
        <v>41</v>
      </c>
      <c r="B61" s="1">
        <v>41166.642118055555</v>
      </c>
      <c r="C61">
        <v>869.4</v>
      </c>
      <c r="D61">
        <f t="shared" si="0"/>
        <v>0.6833333333333333</v>
      </c>
      <c r="E61">
        <f t="shared" si="1"/>
        <v>867.4</v>
      </c>
    </row>
    <row r="62" spans="1:5" ht="15">
      <c r="A62">
        <v>42</v>
      </c>
      <c r="B62" s="1">
        <v>41166.6428125</v>
      </c>
      <c r="C62">
        <v>854.7</v>
      </c>
      <c r="D62">
        <f t="shared" si="0"/>
        <v>0.7</v>
      </c>
      <c r="E62">
        <f t="shared" si="1"/>
        <v>852.7</v>
      </c>
    </row>
    <row r="63" spans="1:5" ht="15">
      <c r="A63">
        <v>43</v>
      </c>
      <c r="B63" s="1">
        <v>41166.64350694444</v>
      </c>
      <c r="C63">
        <v>854.7</v>
      </c>
      <c r="D63">
        <f t="shared" si="0"/>
        <v>0.7166666666666667</v>
      </c>
      <c r="E63">
        <f t="shared" si="1"/>
        <v>852.7</v>
      </c>
    </row>
    <row r="64" spans="1:5" ht="15">
      <c r="A64">
        <v>44</v>
      </c>
      <c r="B64" s="1">
        <v>41166.64420138889</v>
      </c>
      <c r="C64">
        <v>866.3</v>
      </c>
      <c r="D64">
        <f t="shared" si="0"/>
        <v>0.7333333333333333</v>
      </c>
      <c r="E64">
        <f t="shared" si="1"/>
        <v>864.3</v>
      </c>
    </row>
    <row r="65" spans="1:5" ht="15">
      <c r="A65">
        <v>45</v>
      </c>
      <c r="B65" s="1">
        <v>41166.644895833335</v>
      </c>
      <c r="C65">
        <v>909</v>
      </c>
      <c r="D65">
        <f t="shared" si="0"/>
        <v>0.75</v>
      </c>
      <c r="E65">
        <f t="shared" si="1"/>
        <v>907</v>
      </c>
    </row>
    <row r="66" spans="1:5" ht="15">
      <c r="A66">
        <v>46</v>
      </c>
      <c r="B66" s="1">
        <v>41166.645590277774</v>
      </c>
      <c r="C66">
        <v>894.4</v>
      </c>
      <c r="D66">
        <f t="shared" si="0"/>
        <v>0.7666666666666667</v>
      </c>
      <c r="E66">
        <f t="shared" si="1"/>
        <v>892.4</v>
      </c>
    </row>
    <row r="67" spans="1:5" ht="15">
      <c r="A67">
        <v>47</v>
      </c>
      <c r="B67" s="1">
        <v>41166.64628472222</v>
      </c>
      <c r="C67">
        <v>881</v>
      </c>
      <c r="D67">
        <f t="shared" si="0"/>
        <v>0.7833333333333333</v>
      </c>
      <c r="E67">
        <f t="shared" si="1"/>
        <v>879</v>
      </c>
    </row>
    <row r="68" spans="1:5" ht="15">
      <c r="A68">
        <v>48</v>
      </c>
      <c r="B68" s="1">
        <v>41166.64697916667</v>
      </c>
      <c r="C68">
        <v>984.1</v>
      </c>
      <c r="D68">
        <f t="shared" si="0"/>
        <v>0.8</v>
      </c>
      <c r="E68">
        <f t="shared" si="1"/>
        <v>982.1</v>
      </c>
    </row>
    <row r="69" spans="1:5" ht="15">
      <c r="A69">
        <v>49</v>
      </c>
      <c r="B69" s="1">
        <v>41166.647673611114</v>
      </c>
      <c r="C69">
        <v>962.1</v>
      </c>
      <c r="D69">
        <f t="shared" si="0"/>
        <v>0.8166666666666667</v>
      </c>
      <c r="E69">
        <f t="shared" si="1"/>
        <v>960.1</v>
      </c>
    </row>
    <row r="70" spans="1:5" ht="15">
      <c r="A70">
        <v>50</v>
      </c>
      <c r="B70" s="1">
        <v>41166.648368055554</v>
      </c>
      <c r="C70">
        <v>956</v>
      </c>
      <c r="D70">
        <f t="shared" si="0"/>
        <v>0.8333333333333334</v>
      </c>
      <c r="E70">
        <f t="shared" si="1"/>
        <v>954</v>
      </c>
    </row>
    <row r="71" spans="1:5" ht="15">
      <c r="A71">
        <v>51</v>
      </c>
      <c r="B71" s="1">
        <v>41166.6490625</v>
      </c>
      <c r="C71">
        <v>979.2</v>
      </c>
      <c r="D71">
        <f t="shared" si="0"/>
        <v>0.85</v>
      </c>
      <c r="E71">
        <f t="shared" si="1"/>
        <v>977.2</v>
      </c>
    </row>
    <row r="72" spans="1:5" ht="15">
      <c r="A72">
        <v>52</v>
      </c>
      <c r="B72" s="1">
        <v>41166.64975694445</v>
      </c>
      <c r="C72">
        <v>1001.2</v>
      </c>
      <c r="D72">
        <f t="shared" si="0"/>
        <v>0.8666666666666667</v>
      </c>
      <c r="E72">
        <f t="shared" si="1"/>
        <v>999.2</v>
      </c>
    </row>
    <row r="73" spans="1:5" ht="15">
      <c r="A73">
        <v>53</v>
      </c>
      <c r="B73" s="1">
        <v>41166.65045138889</v>
      </c>
      <c r="C73">
        <v>974.4</v>
      </c>
      <c r="D73">
        <f t="shared" si="0"/>
        <v>0.8833333333333333</v>
      </c>
      <c r="E73">
        <f t="shared" si="1"/>
        <v>972.4</v>
      </c>
    </row>
    <row r="74" spans="1:5" ht="15">
      <c r="A74">
        <v>54</v>
      </c>
      <c r="B74" s="1">
        <v>41166.65114583333</v>
      </c>
      <c r="C74">
        <v>1343.7</v>
      </c>
      <c r="D74">
        <f t="shared" si="0"/>
        <v>0.9</v>
      </c>
      <c r="E74">
        <f t="shared" si="1"/>
        <v>1341.7</v>
      </c>
    </row>
    <row r="75" spans="1:5" ht="15">
      <c r="A75">
        <v>55</v>
      </c>
      <c r="B75" s="1">
        <v>41166.65184027778</v>
      </c>
      <c r="C75">
        <v>1166.1</v>
      </c>
      <c r="D75">
        <f t="shared" si="0"/>
        <v>0.9166666666666666</v>
      </c>
      <c r="E75">
        <f t="shared" si="1"/>
        <v>1164.1</v>
      </c>
    </row>
    <row r="76" spans="1:5" ht="15">
      <c r="A76">
        <v>56</v>
      </c>
      <c r="B76" s="1">
        <v>41166.65253472222</v>
      </c>
      <c r="C76">
        <v>1148.4</v>
      </c>
      <c r="D76">
        <f t="shared" si="0"/>
        <v>0.9333333333333333</v>
      </c>
      <c r="E76">
        <f t="shared" si="1"/>
        <v>1146.4</v>
      </c>
    </row>
    <row r="77" spans="1:5" ht="15">
      <c r="A77">
        <v>57</v>
      </c>
      <c r="B77" s="1">
        <v>41166.653229166666</v>
      </c>
      <c r="C77">
        <v>1142.2</v>
      </c>
      <c r="D77">
        <f t="shared" si="0"/>
        <v>0.95</v>
      </c>
      <c r="E77">
        <f t="shared" si="1"/>
        <v>1140.2</v>
      </c>
    </row>
    <row r="78" spans="1:5" ht="15">
      <c r="A78">
        <v>58</v>
      </c>
      <c r="B78" s="1">
        <v>41166.65392361111</v>
      </c>
      <c r="C78">
        <v>1184.4</v>
      </c>
      <c r="D78">
        <f t="shared" si="0"/>
        <v>0.9666666666666667</v>
      </c>
      <c r="E78">
        <f t="shared" si="1"/>
        <v>1182.4</v>
      </c>
    </row>
    <row r="79" spans="1:5" ht="15">
      <c r="A79">
        <v>59</v>
      </c>
      <c r="B79" s="1">
        <v>41166.65461805555</v>
      </c>
      <c r="C79">
        <v>1186.2</v>
      </c>
      <c r="D79">
        <f t="shared" si="0"/>
        <v>0.9833333333333333</v>
      </c>
      <c r="E79">
        <f t="shared" si="1"/>
        <v>1184.2</v>
      </c>
    </row>
    <row r="80" spans="1:5" ht="15">
      <c r="A80">
        <v>60</v>
      </c>
      <c r="B80" s="1">
        <v>41166.6553125</v>
      </c>
      <c r="C80">
        <v>1192.9</v>
      </c>
      <c r="D80">
        <f t="shared" si="0"/>
        <v>1</v>
      </c>
      <c r="E80">
        <f t="shared" si="1"/>
        <v>1190.9</v>
      </c>
    </row>
    <row r="81" spans="1:5" ht="15">
      <c r="A81">
        <v>61</v>
      </c>
      <c r="B81" s="1">
        <v>41166.656006944446</v>
      </c>
      <c r="C81">
        <v>1203.9</v>
      </c>
      <c r="D81">
        <f t="shared" si="0"/>
        <v>1.0166666666666666</v>
      </c>
      <c r="E81">
        <f t="shared" si="1"/>
        <v>1201.9</v>
      </c>
    </row>
    <row r="82" spans="1:5" ht="15">
      <c r="A82">
        <v>62</v>
      </c>
      <c r="B82" s="1">
        <v>41166.656701388885</v>
      </c>
      <c r="C82">
        <v>1212.5</v>
      </c>
      <c r="D82">
        <f t="shared" si="0"/>
        <v>1.0333333333333334</v>
      </c>
      <c r="E82">
        <f t="shared" si="1"/>
        <v>1210.5</v>
      </c>
    </row>
    <row r="83" spans="1:5" ht="15">
      <c r="A83">
        <v>63</v>
      </c>
      <c r="B83" s="1">
        <v>41166.65739583333</v>
      </c>
      <c r="C83">
        <v>1214.3</v>
      </c>
      <c r="D83">
        <f t="shared" si="0"/>
        <v>1.05</v>
      </c>
      <c r="E83">
        <f t="shared" si="1"/>
        <v>1212.3</v>
      </c>
    </row>
    <row r="84" spans="1:5" ht="15">
      <c r="A84">
        <v>64</v>
      </c>
      <c r="B84" s="1">
        <v>41166.65809027778</v>
      </c>
      <c r="C84">
        <v>1217.3</v>
      </c>
      <c r="D84">
        <f t="shared" si="0"/>
        <v>1.0666666666666667</v>
      </c>
      <c r="E84">
        <f t="shared" si="1"/>
        <v>1215.3</v>
      </c>
    </row>
    <row r="85" spans="1:5" ht="15">
      <c r="A85">
        <v>65</v>
      </c>
      <c r="B85" s="1">
        <v>41166.658784722225</v>
      </c>
      <c r="C85">
        <v>1189.3</v>
      </c>
      <c r="D85">
        <f t="shared" si="0"/>
        <v>1.0833333333333333</v>
      </c>
      <c r="E85">
        <f t="shared" si="1"/>
        <v>1187.3</v>
      </c>
    </row>
    <row r="86" spans="1:5" ht="15">
      <c r="A86">
        <v>66</v>
      </c>
      <c r="B86" s="1">
        <v>41166.659479166665</v>
      </c>
      <c r="C86">
        <v>1152</v>
      </c>
      <c r="D86">
        <f aca="true" t="shared" si="2" ref="D86:D117">A86/60</f>
        <v>1.1</v>
      </c>
      <c r="E86">
        <f aca="true" t="shared" si="3" ref="E86:E117">C86+$B$9</f>
        <v>1150</v>
      </c>
    </row>
    <row r="87" spans="1:5" ht="15">
      <c r="A87">
        <v>67</v>
      </c>
      <c r="B87" s="1">
        <v>41166.66017361111</v>
      </c>
      <c r="C87">
        <v>1113.6</v>
      </c>
      <c r="D87">
        <f t="shared" si="2"/>
        <v>1.1166666666666667</v>
      </c>
      <c r="E87">
        <f t="shared" si="3"/>
        <v>1111.6</v>
      </c>
    </row>
    <row r="88" spans="1:5" ht="15">
      <c r="A88">
        <v>68</v>
      </c>
      <c r="B88" s="1">
        <v>41166.66086805556</v>
      </c>
      <c r="C88">
        <v>1087.3</v>
      </c>
      <c r="D88">
        <f t="shared" si="2"/>
        <v>1.1333333333333333</v>
      </c>
      <c r="E88">
        <f t="shared" si="3"/>
        <v>1085.3</v>
      </c>
    </row>
    <row r="89" spans="1:5" ht="15">
      <c r="A89">
        <v>69</v>
      </c>
      <c r="B89" s="1">
        <v>41166.6615625</v>
      </c>
      <c r="C89">
        <v>1078.8</v>
      </c>
      <c r="D89">
        <f t="shared" si="2"/>
        <v>1.15</v>
      </c>
      <c r="E89">
        <f t="shared" si="3"/>
        <v>1076.8</v>
      </c>
    </row>
    <row r="90" spans="1:5" ht="15">
      <c r="A90">
        <v>70</v>
      </c>
      <c r="B90" s="1">
        <v>41166.662256944444</v>
      </c>
      <c r="C90">
        <v>1069</v>
      </c>
      <c r="D90">
        <f t="shared" si="2"/>
        <v>1.1666666666666667</v>
      </c>
      <c r="E90">
        <f t="shared" si="3"/>
        <v>1067</v>
      </c>
    </row>
    <row r="91" spans="1:5" ht="15">
      <c r="A91">
        <v>71</v>
      </c>
      <c r="B91" s="1">
        <v>41166.66295138889</v>
      </c>
      <c r="C91">
        <v>1029.9</v>
      </c>
      <c r="D91">
        <f t="shared" si="2"/>
        <v>1.1833333333333333</v>
      </c>
      <c r="E91">
        <f t="shared" si="3"/>
        <v>1027.9</v>
      </c>
    </row>
    <row r="92" spans="1:5" ht="15">
      <c r="A92">
        <v>72</v>
      </c>
      <c r="B92" s="1">
        <v>41166.66364583333</v>
      </c>
      <c r="C92">
        <v>1020.1</v>
      </c>
      <c r="D92">
        <f t="shared" si="2"/>
        <v>1.2</v>
      </c>
      <c r="E92">
        <f t="shared" si="3"/>
        <v>1018.1</v>
      </c>
    </row>
    <row r="93" spans="1:5" ht="15">
      <c r="A93">
        <v>73</v>
      </c>
      <c r="B93" s="1">
        <v>41166.66434027778</v>
      </c>
      <c r="C93">
        <v>1018.3</v>
      </c>
      <c r="D93">
        <f t="shared" si="2"/>
        <v>1.2166666666666666</v>
      </c>
      <c r="E93">
        <f t="shared" si="3"/>
        <v>1016.3</v>
      </c>
    </row>
    <row r="94" spans="1:5" ht="15">
      <c r="A94">
        <v>74</v>
      </c>
      <c r="B94" s="1">
        <v>41166.665034722224</v>
      </c>
      <c r="C94">
        <v>1019.5</v>
      </c>
      <c r="D94">
        <f t="shared" si="2"/>
        <v>1.2333333333333334</v>
      </c>
      <c r="E94">
        <f t="shared" si="3"/>
        <v>1017.5</v>
      </c>
    </row>
    <row r="95" spans="1:5" ht="15">
      <c r="A95">
        <v>75</v>
      </c>
      <c r="B95" s="1">
        <v>41166.66572916666</v>
      </c>
      <c r="C95">
        <v>979.2</v>
      </c>
      <c r="D95">
        <f t="shared" si="2"/>
        <v>1.25</v>
      </c>
      <c r="E95">
        <f t="shared" si="3"/>
        <v>977.2</v>
      </c>
    </row>
    <row r="96" spans="1:5" ht="15">
      <c r="A96">
        <v>76</v>
      </c>
      <c r="B96" s="1">
        <v>41166.66642361111</v>
      </c>
      <c r="C96">
        <v>973.1</v>
      </c>
      <c r="D96">
        <f t="shared" si="2"/>
        <v>1.2666666666666666</v>
      </c>
      <c r="E96">
        <f t="shared" si="3"/>
        <v>971.1</v>
      </c>
    </row>
    <row r="97" spans="1:5" ht="15">
      <c r="A97">
        <v>77</v>
      </c>
      <c r="B97" s="1">
        <v>41166.66711805556</v>
      </c>
      <c r="C97">
        <v>957.9</v>
      </c>
      <c r="D97">
        <f t="shared" si="2"/>
        <v>1.2833333333333334</v>
      </c>
      <c r="E97">
        <f t="shared" si="3"/>
        <v>955.9</v>
      </c>
    </row>
    <row r="98" spans="1:5" ht="15">
      <c r="A98">
        <v>78</v>
      </c>
      <c r="B98" s="1">
        <v>41166.6678125</v>
      </c>
      <c r="C98">
        <v>947.5</v>
      </c>
      <c r="D98">
        <f t="shared" si="2"/>
        <v>1.3</v>
      </c>
      <c r="E98">
        <f t="shared" si="3"/>
        <v>945.5</v>
      </c>
    </row>
    <row r="99" spans="1:5" ht="15">
      <c r="A99">
        <v>79</v>
      </c>
      <c r="B99" s="1">
        <v>41166.66850694444</v>
      </c>
      <c r="C99">
        <v>942.6</v>
      </c>
      <c r="D99">
        <f t="shared" si="2"/>
        <v>1.3166666666666667</v>
      </c>
      <c r="E99">
        <f t="shared" si="3"/>
        <v>940.6</v>
      </c>
    </row>
    <row r="100" spans="1:5" ht="15">
      <c r="A100">
        <v>80</v>
      </c>
      <c r="B100" s="1">
        <v>41166.66920138889</v>
      </c>
      <c r="C100">
        <v>927.4</v>
      </c>
      <c r="D100">
        <f t="shared" si="2"/>
        <v>1.3333333333333333</v>
      </c>
      <c r="E100">
        <f t="shared" si="3"/>
        <v>925.4</v>
      </c>
    </row>
    <row r="101" spans="1:5" ht="15">
      <c r="A101">
        <v>81</v>
      </c>
      <c r="B101" s="1">
        <v>41166.669895833336</v>
      </c>
      <c r="C101">
        <v>922.5</v>
      </c>
      <c r="D101">
        <f t="shared" si="2"/>
        <v>1.35</v>
      </c>
      <c r="E101">
        <f t="shared" si="3"/>
        <v>920.5</v>
      </c>
    </row>
    <row r="102" spans="1:5" ht="15">
      <c r="A102">
        <v>82</v>
      </c>
      <c r="B102" s="1">
        <v>41166.670590277776</v>
      </c>
      <c r="C102">
        <v>902.9</v>
      </c>
      <c r="D102">
        <f t="shared" si="2"/>
        <v>1.3666666666666667</v>
      </c>
      <c r="E102">
        <f t="shared" si="3"/>
        <v>900.9</v>
      </c>
    </row>
    <row r="103" spans="1:5" ht="15">
      <c r="A103">
        <v>83</v>
      </c>
      <c r="B103" s="1">
        <v>41166.67128472222</v>
      </c>
      <c r="C103">
        <v>893.2</v>
      </c>
      <c r="D103">
        <f t="shared" si="2"/>
        <v>1.3833333333333333</v>
      </c>
      <c r="E103">
        <f t="shared" si="3"/>
        <v>891.2</v>
      </c>
    </row>
    <row r="104" spans="1:5" ht="15">
      <c r="A104">
        <v>84</v>
      </c>
      <c r="B104" s="1">
        <v>41166.67197916667</v>
      </c>
      <c r="C104">
        <v>588.5</v>
      </c>
      <c r="D104">
        <f t="shared" si="2"/>
        <v>1.4</v>
      </c>
      <c r="E104">
        <f t="shared" si="3"/>
        <v>586.5</v>
      </c>
    </row>
    <row r="105" spans="1:5" ht="15">
      <c r="A105">
        <v>85</v>
      </c>
      <c r="B105" s="1">
        <v>41166.67267361111</v>
      </c>
      <c r="C105">
        <v>451.2</v>
      </c>
      <c r="D105">
        <f t="shared" si="2"/>
        <v>1.4166666666666667</v>
      </c>
      <c r="E105">
        <f t="shared" si="3"/>
        <v>449.2</v>
      </c>
    </row>
    <row r="106" spans="1:5" ht="15">
      <c r="A106">
        <v>86</v>
      </c>
      <c r="B106" s="1">
        <v>41166.673368055555</v>
      </c>
      <c r="C106">
        <v>469.5</v>
      </c>
      <c r="D106">
        <f t="shared" si="2"/>
        <v>1.4333333333333333</v>
      </c>
      <c r="E106">
        <f t="shared" si="3"/>
        <v>467.5</v>
      </c>
    </row>
    <row r="107" spans="1:5" ht="15">
      <c r="A107">
        <v>87</v>
      </c>
      <c r="B107" s="1">
        <v>41166.6740625</v>
      </c>
      <c r="C107">
        <v>430.4</v>
      </c>
      <c r="D107">
        <f t="shared" si="2"/>
        <v>1.45</v>
      </c>
      <c r="E107">
        <f t="shared" si="3"/>
        <v>428.4</v>
      </c>
    </row>
    <row r="108" spans="1:5" ht="15">
      <c r="A108">
        <v>88</v>
      </c>
      <c r="B108" s="1">
        <v>41166.67475694444</v>
      </c>
      <c r="C108">
        <v>438.9</v>
      </c>
      <c r="D108">
        <f t="shared" si="2"/>
        <v>1.4666666666666666</v>
      </c>
      <c r="E108">
        <f t="shared" si="3"/>
        <v>436.9</v>
      </c>
    </row>
    <row r="109" spans="1:5" ht="15">
      <c r="A109">
        <v>89</v>
      </c>
      <c r="B109" s="1">
        <v>41166.67545138889</v>
      </c>
      <c r="C109">
        <v>424.3</v>
      </c>
      <c r="D109">
        <f t="shared" si="2"/>
        <v>1.4833333333333334</v>
      </c>
      <c r="E109">
        <f t="shared" si="3"/>
        <v>422.3</v>
      </c>
    </row>
    <row r="110" spans="1:5" ht="15">
      <c r="A110">
        <v>90</v>
      </c>
      <c r="B110" s="1">
        <v>41166.676145833335</v>
      </c>
      <c r="C110">
        <v>420</v>
      </c>
      <c r="D110">
        <f t="shared" si="2"/>
        <v>1.5</v>
      </c>
      <c r="E110">
        <f t="shared" si="3"/>
        <v>418</v>
      </c>
    </row>
    <row r="111" spans="1:5" ht="15">
      <c r="A111">
        <v>91</v>
      </c>
      <c r="B111" s="1">
        <v>41166.676840277774</v>
      </c>
      <c r="C111">
        <v>407.2</v>
      </c>
      <c r="D111">
        <f t="shared" si="2"/>
        <v>1.5166666666666666</v>
      </c>
      <c r="E111">
        <f t="shared" si="3"/>
        <v>405.2</v>
      </c>
    </row>
    <row r="112" spans="1:5" ht="15">
      <c r="A112">
        <v>92</v>
      </c>
      <c r="B112" s="1">
        <v>41166.67753472222</v>
      </c>
      <c r="C112">
        <v>413.3</v>
      </c>
      <c r="D112">
        <f t="shared" si="2"/>
        <v>1.5333333333333334</v>
      </c>
      <c r="E112">
        <f t="shared" si="3"/>
        <v>411.3</v>
      </c>
    </row>
    <row r="113" spans="1:5" ht="15">
      <c r="A113">
        <v>93</v>
      </c>
      <c r="B113" s="1">
        <v>41166.67822916667</v>
      </c>
      <c r="C113">
        <v>407.2</v>
      </c>
      <c r="D113">
        <f t="shared" si="2"/>
        <v>1.55</v>
      </c>
      <c r="E113">
        <f t="shared" si="3"/>
        <v>405.2</v>
      </c>
    </row>
    <row r="114" spans="1:5" ht="15">
      <c r="A114">
        <v>94</v>
      </c>
      <c r="B114" s="1">
        <v>41166.678923611114</v>
      </c>
      <c r="C114">
        <v>591.6</v>
      </c>
      <c r="D114">
        <f t="shared" si="2"/>
        <v>1.5666666666666667</v>
      </c>
      <c r="E114">
        <f t="shared" si="3"/>
        <v>589.6</v>
      </c>
    </row>
    <row r="115" spans="1:5" ht="15">
      <c r="A115">
        <v>95</v>
      </c>
      <c r="B115" s="1">
        <v>41166.679618055554</v>
      </c>
      <c r="C115">
        <v>629.4</v>
      </c>
      <c r="D115">
        <f t="shared" si="2"/>
        <v>1.5833333333333333</v>
      </c>
      <c r="E115">
        <f t="shared" si="3"/>
        <v>627.4</v>
      </c>
    </row>
    <row r="116" spans="1:5" ht="15">
      <c r="A116">
        <v>96</v>
      </c>
      <c r="B116" s="1">
        <v>41166.68019675926</v>
      </c>
      <c r="D116">
        <f t="shared" si="2"/>
        <v>1.6</v>
      </c>
      <c r="E116">
        <f t="shared" si="3"/>
        <v>-2</v>
      </c>
    </row>
    <row r="117" spans="1:5" ht="15">
      <c r="A117">
        <v>97</v>
      </c>
      <c r="B117" s="1">
        <v>41166.6803125</v>
      </c>
      <c r="C117">
        <v>636.8</v>
      </c>
      <c r="D117">
        <f t="shared" si="2"/>
        <v>1.6166666666666667</v>
      </c>
      <c r="E117">
        <f t="shared" si="3"/>
        <v>634.8</v>
      </c>
    </row>
    <row r="118" spans="1:6" ht="15">
      <c r="A118">
        <v>98</v>
      </c>
      <c r="B118" s="1">
        <v>41166.68042824074</v>
      </c>
      <c r="E118" t="s">
        <v>0</v>
      </c>
      <c r="F118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9">
      <selection activeCell="E16" sqref="E16"/>
    </sheetView>
  </sheetViews>
  <sheetFormatPr defaultColWidth="9.140625" defaultRowHeight="15"/>
  <cols>
    <col min="1" max="1" width="54.421875" style="0" customWidth="1"/>
    <col min="2" max="2" width="19.140625" style="0" customWidth="1"/>
    <col min="3" max="3" width="23.28125" style="0" customWidth="1"/>
    <col min="4" max="4" width="25.421875" style="0" customWidth="1"/>
    <col min="5" max="5" width="23.140625" style="0" customWidth="1"/>
    <col min="6" max="6" width="27.140625" style="0" customWidth="1"/>
  </cols>
  <sheetData>
    <row r="1" ht="15">
      <c r="A1" s="3" t="s">
        <v>1</v>
      </c>
    </row>
    <row r="2" ht="15">
      <c r="A2" s="3" t="s">
        <v>2</v>
      </c>
    </row>
    <row r="3" ht="15">
      <c r="A3" s="3" t="s">
        <v>3</v>
      </c>
    </row>
    <row r="4" ht="15">
      <c r="A4" s="3" t="s">
        <v>4</v>
      </c>
    </row>
    <row r="6" ht="15">
      <c r="A6" t="s">
        <v>5</v>
      </c>
    </row>
    <row r="7" spans="1:2" ht="15">
      <c r="A7" s="3" t="s">
        <v>6</v>
      </c>
      <c r="B7" s="4">
        <v>402</v>
      </c>
    </row>
    <row r="8" spans="1:2" ht="15">
      <c r="A8" s="3" t="s">
        <v>7</v>
      </c>
      <c r="B8" s="4">
        <v>400</v>
      </c>
    </row>
    <row r="9" spans="1:2" ht="15">
      <c r="A9" s="3" t="s">
        <v>8</v>
      </c>
      <c r="B9" s="4">
        <f>B8-B7</f>
        <v>-2</v>
      </c>
    </row>
    <row r="10" spans="1:2" ht="15">
      <c r="A10" s="3" t="s">
        <v>18</v>
      </c>
      <c r="B10" s="4">
        <f>8.05*14.5*13</f>
        <v>1517.4250000000002</v>
      </c>
    </row>
    <row r="11" spans="1:2" ht="15">
      <c r="A11" s="3" t="s">
        <v>19</v>
      </c>
      <c r="B11" s="4">
        <v>4</v>
      </c>
    </row>
    <row r="13" ht="15">
      <c r="A13" s="7" t="s">
        <v>20</v>
      </c>
    </row>
    <row r="14" spans="1:2" ht="15">
      <c r="A14" s="3" t="s">
        <v>21</v>
      </c>
      <c r="B14" s="4">
        <v>1.7368</v>
      </c>
    </row>
    <row r="15" spans="1:2" ht="15">
      <c r="A15" s="3" t="s">
        <v>22</v>
      </c>
      <c r="B15" s="4">
        <f>3/B14</f>
        <v>1.7273146015660987</v>
      </c>
    </row>
    <row r="16" spans="1:2" ht="15">
      <c r="A16" s="3" t="s">
        <v>23</v>
      </c>
      <c r="B16" s="4">
        <f>(B14*B10/4)/60</f>
        <v>10.981098916666667</v>
      </c>
    </row>
    <row r="18" ht="15">
      <c r="E18" s="5"/>
    </row>
    <row r="19" ht="15">
      <c r="A19" t="s">
        <v>10</v>
      </c>
    </row>
    <row r="20" spans="1:6" ht="15">
      <c r="A20" s="3" t="s">
        <v>15</v>
      </c>
      <c r="B20" s="3" t="s">
        <v>11</v>
      </c>
      <c r="C20" s="3" t="s">
        <v>12</v>
      </c>
      <c r="D20" s="3" t="s">
        <v>16</v>
      </c>
      <c r="E20" s="3" t="s">
        <v>14</v>
      </c>
      <c r="F20" s="6" t="s">
        <v>17</v>
      </c>
    </row>
    <row r="21" spans="1:6" ht="15">
      <c r="A21">
        <v>0</v>
      </c>
      <c r="B21" s="1">
        <v>41166.65809027778</v>
      </c>
      <c r="C21">
        <v>1217.3</v>
      </c>
      <c r="D21" s="5">
        <f>A21/60</f>
        <v>0</v>
      </c>
      <c r="E21">
        <f>C21+$B$9</f>
        <v>1215.3</v>
      </c>
      <c r="F21" s="5">
        <f aca="true" t="shared" si="0" ref="F21:F39">-LN((E21-$B$8)/($E$21-$B$8))</f>
        <v>0</v>
      </c>
    </row>
    <row r="22" spans="1:6" ht="15">
      <c r="A22">
        <v>1</v>
      </c>
      <c r="B22" s="1">
        <v>41166.658784722225</v>
      </c>
      <c r="C22">
        <v>1189.3</v>
      </c>
      <c r="D22" s="5">
        <f>A22/60</f>
        <v>0.016666666666666666</v>
      </c>
      <c r="E22">
        <f>C22+$B$9</f>
        <v>1187.3</v>
      </c>
      <c r="F22" s="5">
        <f>-LN((E22-$B$8)/($E$21-$B$8))</f>
        <v>0.03494677347844361</v>
      </c>
    </row>
    <row r="23" spans="1:6" ht="15">
      <c r="A23">
        <v>2</v>
      </c>
      <c r="B23" s="1">
        <v>41166.659479166665</v>
      </c>
      <c r="C23">
        <v>1152</v>
      </c>
      <c r="D23" s="5">
        <f aca="true" t="shared" si="1" ref="D23:D39">A23/60</f>
        <v>0.03333333333333333</v>
      </c>
      <c r="E23">
        <f aca="true" t="shared" si="2" ref="E23:E39">C23+$B$9</f>
        <v>1150</v>
      </c>
      <c r="F23" s="5">
        <f t="shared" si="0"/>
        <v>0.08348293713850888</v>
      </c>
    </row>
    <row r="24" spans="1:6" ht="15">
      <c r="A24">
        <v>3</v>
      </c>
      <c r="B24" s="1">
        <v>41166.66017361111</v>
      </c>
      <c r="C24">
        <v>1113.6</v>
      </c>
      <c r="D24" s="5">
        <f t="shared" si="1"/>
        <v>0.05</v>
      </c>
      <c r="E24">
        <f t="shared" si="2"/>
        <v>1111.6</v>
      </c>
      <c r="F24" s="5">
        <f t="shared" si="0"/>
        <v>0.1360401878771851</v>
      </c>
    </row>
    <row r="25" spans="1:6" ht="15">
      <c r="A25">
        <v>4</v>
      </c>
      <c r="B25" s="1">
        <v>41166.66086805556</v>
      </c>
      <c r="C25">
        <v>1087.3</v>
      </c>
      <c r="D25" s="5">
        <f t="shared" si="1"/>
        <v>0.06666666666666667</v>
      </c>
      <c r="E25">
        <f t="shared" si="2"/>
        <v>1085.3</v>
      </c>
      <c r="F25" s="5">
        <f t="shared" si="0"/>
        <v>0.17369944507708715</v>
      </c>
    </row>
    <row r="26" spans="1:6" ht="15">
      <c r="A26">
        <v>5</v>
      </c>
      <c r="B26" s="1">
        <v>41166.6615625</v>
      </c>
      <c r="C26">
        <v>1078.8</v>
      </c>
      <c r="D26" s="5">
        <f t="shared" si="1"/>
        <v>0.08333333333333333</v>
      </c>
      <c r="E26">
        <f t="shared" si="2"/>
        <v>1076.8</v>
      </c>
      <c r="F26" s="5">
        <f t="shared" si="0"/>
        <v>0.18618033537685164</v>
      </c>
    </row>
    <row r="27" spans="1:6" ht="15">
      <c r="A27">
        <v>6</v>
      </c>
      <c r="B27" s="1">
        <v>41166.662256944444</v>
      </c>
      <c r="C27">
        <v>1069</v>
      </c>
      <c r="D27" s="5">
        <f t="shared" si="1"/>
        <v>0.1</v>
      </c>
      <c r="E27">
        <f t="shared" si="2"/>
        <v>1067</v>
      </c>
      <c r="F27" s="5">
        <f t="shared" si="0"/>
        <v>0.20076609775324133</v>
      </c>
    </row>
    <row r="28" spans="1:6" ht="15">
      <c r="A28">
        <v>7</v>
      </c>
      <c r="B28" s="1">
        <v>41166.66295138889</v>
      </c>
      <c r="C28">
        <v>1029.9</v>
      </c>
      <c r="D28" s="5">
        <f t="shared" si="1"/>
        <v>0.11666666666666667</v>
      </c>
      <c r="E28">
        <f t="shared" si="2"/>
        <v>1027.9</v>
      </c>
      <c r="F28" s="5">
        <f t="shared" si="0"/>
        <v>0.2611752255488011</v>
      </c>
    </row>
    <row r="29" spans="1:6" ht="15">
      <c r="A29">
        <v>8</v>
      </c>
      <c r="B29" s="1">
        <v>41166.66364583333</v>
      </c>
      <c r="C29">
        <v>1020.1</v>
      </c>
      <c r="D29" s="5">
        <f t="shared" si="1"/>
        <v>0.13333333333333333</v>
      </c>
      <c r="E29">
        <f t="shared" si="2"/>
        <v>1018.1</v>
      </c>
      <c r="F29" s="5">
        <f t="shared" si="0"/>
        <v>0.27690588700363744</v>
      </c>
    </row>
    <row r="30" spans="1:6" ht="15">
      <c r="A30">
        <v>9</v>
      </c>
      <c r="B30" s="1">
        <v>41166.66434027778</v>
      </c>
      <c r="C30">
        <v>1018.3</v>
      </c>
      <c r="D30" s="5">
        <f t="shared" si="1"/>
        <v>0.15</v>
      </c>
      <c r="E30">
        <f t="shared" si="2"/>
        <v>1016.3</v>
      </c>
      <c r="F30" s="5">
        <f t="shared" si="0"/>
        <v>0.2798222857006676</v>
      </c>
    </row>
    <row r="31" spans="1:6" ht="15">
      <c r="A31">
        <v>10</v>
      </c>
      <c r="B31" s="1">
        <v>41166.665034722224</v>
      </c>
      <c r="C31">
        <v>1019.5</v>
      </c>
      <c r="D31" s="5">
        <f t="shared" si="1"/>
        <v>0.16666666666666666</v>
      </c>
      <c r="E31">
        <f t="shared" si="2"/>
        <v>1017.5</v>
      </c>
      <c r="F31" s="5">
        <f t="shared" si="0"/>
        <v>0.2778770751667328</v>
      </c>
    </row>
    <row r="32" spans="1:6" ht="15">
      <c r="A32">
        <v>11</v>
      </c>
      <c r="B32" s="1">
        <v>41166.66572916666</v>
      </c>
      <c r="C32">
        <v>979.2</v>
      </c>
      <c r="D32" s="5">
        <f t="shared" si="1"/>
        <v>0.18333333333333332</v>
      </c>
      <c r="E32">
        <f t="shared" si="2"/>
        <v>977.2</v>
      </c>
      <c r="F32" s="5">
        <f t="shared" si="0"/>
        <v>0.3453673167691492</v>
      </c>
    </row>
    <row r="33" spans="1:6" ht="15">
      <c r="A33">
        <v>12</v>
      </c>
      <c r="B33" s="1">
        <v>41166.66642361111</v>
      </c>
      <c r="C33">
        <v>973.1</v>
      </c>
      <c r="D33" s="5">
        <f t="shared" si="1"/>
        <v>0.2</v>
      </c>
      <c r="E33">
        <f t="shared" si="2"/>
        <v>971.1</v>
      </c>
      <c r="F33" s="5">
        <f t="shared" si="0"/>
        <v>0.35599181799804785</v>
      </c>
    </row>
    <row r="34" spans="1:6" ht="15">
      <c r="A34">
        <v>13</v>
      </c>
      <c r="B34" s="1">
        <v>41166.66711805556</v>
      </c>
      <c r="C34">
        <v>957.9</v>
      </c>
      <c r="D34" s="5">
        <f t="shared" si="1"/>
        <v>0.21666666666666667</v>
      </c>
      <c r="E34">
        <f t="shared" si="2"/>
        <v>955.9</v>
      </c>
      <c r="F34" s="5">
        <f t="shared" si="0"/>
        <v>0.38296772170944127</v>
      </c>
    </row>
    <row r="35" spans="1:6" ht="15">
      <c r="A35">
        <v>14</v>
      </c>
      <c r="B35" s="1">
        <v>41166.6678125</v>
      </c>
      <c r="C35">
        <v>947.5</v>
      </c>
      <c r="D35" s="5">
        <f t="shared" si="1"/>
        <v>0.23333333333333334</v>
      </c>
      <c r="E35">
        <f t="shared" si="2"/>
        <v>945.5</v>
      </c>
      <c r="F35" s="5">
        <f t="shared" si="0"/>
        <v>0.4018533383957396</v>
      </c>
    </row>
    <row r="36" spans="1:6" ht="15">
      <c r="A36">
        <v>15</v>
      </c>
      <c r="B36" s="1">
        <v>41166.66850694444</v>
      </c>
      <c r="C36">
        <v>942.6</v>
      </c>
      <c r="D36" s="5">
        <f t="shared" si="1"/>
        <v>0.25</v>
      </c>
      <c r="E36">
        <f t="shared" si="2"/>
        <v>940.6</v>
      </c>
      <c r="F36" s="5">
        <f t="shared" si="0"/>
        <v>0.41087650982651774</v>
      </c>
    </row>
    <row r="37" spans="1:6" ht="15">
      <c r="A37">
        <v>16</v>
      </c>
      <c r="B37" s="1">
        <v>41166.66920138889</v>
      </c>
      <c r="C37">
        <v>927.4</v>
      </c>
      <c r="D37" s="5">
        <f t="shared" si="1"/>
        <v>0.26666666666666666</v>
      </c>
      <c r="E37">
        <f t="shared" si="2"/>
        <v>925.4</v>
      </c>
      <c r="F37" s="5">
        <f t="shared" si="0"/>
        <v>0.43939626641742563</v>
      </c>
    </row>
    <row r="38" spans="1:6" ht="15">
      <c r="A38">
        <v>17</v>
      </c>
      <c r="B38" s="1">
        <v>41166.669895833336</v>
      </c>
      <c r="C38">
        <v>922.5</v>
      </c>
      <c r="D38" s="5">
        <f t="shared" si="1"/>
        <v>0.2833333333333333</v>
      </c>
      <c r="E38">
        <f t="shared" si="2"/>
        <v>920.5</v>
      </c>
      <c r="F38" s="5">
        <f t="shared" si="0"/>
        <v>0.4487662556138414</v>
      </c>
    </row>
    <row r="39" spans="1:6" ht="15">
      <c r="A39">
        <v>18</v>
      </c>
      <c r="B39" s="1">
        <v>41166.670590277776</v>
      </c>
      <c r="C39">
        <v>902.9</v>
      </c>
      <c r="D39" s="5">
        <f t="shared" si="1"/>
        <v>0.3</v>
      </c>
      <c r="E39">
        <f t="shared" si="2"/>
        <v>900.9</v>
      </c>
      <c r="F39" s="5">
        <f t="shared" si="0"/>
        <v>0.48714966330529397</v>
      </c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5.8515625" style="0" customWidth="1"/>
  </cols>
  <sheetData>
    <row r="1" ht="15">
      <c r="A1" s="2" t="s">
        <v>24</v>
      </c>
    </row>
    <row r="3" ht="30">
      <c r="A3" s="8" t="s">
        <v>25</v>
      </c>
    </row>
    <row r="5" ht="195">
      <c r="A5" s="8" t="s">
        <v>26</v>
      </c>
    </row>
    <row r="7" ht="150">
      <c r="A7" s="8" t="s">
        <v>28</v>
      </c>
    </row>
    <row r="10" ht="45">
      <c r="A10" s="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R. Radecsky</dc:creator>
  <cp:keywords/>
  <dc:description/>
  <cp:lastModifiedBy>Pat A. Bain</cp:lastModifiedBy>
  <dcterms:created xsi:type="dcterms:W3CDTF">2012-09-14T23:21:24Z</dcterms:created>
  <dcterms:modified xsi:type="dcterms:W3CDTF">2013-05-09T21:50:13Z</dcterms:modified>
  <cp:category/>
  <cp:version/>
  <cp:contentType/>
  <cp:contentStatus/>
</cp:coreProperties>
</file>