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NGR _115\Lab_09\"/>
    </mc:Choice>
  </mc:AlternateContent>
  <bookViews>
    <workbookView xWindow="0" yWindow="0" windowWidth="19200" windowHeight="11595"/>
  </bookViews>
  <sheets>
    <sheet name="Concentration analysis" sheetId="2" r:id="rId1"/>
    <sheet name="Concentration Plot" sheetId="3" r:id="rId2"/>
    <sheet name="Air exchange chart" sheetId="5" r:id="rId3"/>
    <sheet name="Air exchange rate anaylsis" sheetId="4" r:id="rId4"/>
  </sheets>
  <calcPr calcId="152511"/>
</workbook>
</file>

<file path=xl/calcChain.xml><?xml version="1.0" encoding="utf-8"?>
<calcChain xmlns="http://schemas.openxmlformats.org/spreadsheetml/2006/main">
  <c r="F2" i="4" l="1"/>
  <c r="B9" i="4"/>
  <c r="A15" i="4"/>
  <c r="A16" i="4" s="1"/>
  <c r="A14" i="4"/>
  <c r="E15" i="4"/>
  <c r="E14" i="4"/>
  <c r="E13" i="4"/>
  <c r="B9" i="2"/>
  <c r="D110" i="2"/>
  <c r="D13" i="2"/>
  <c r="D109" i="2"/>
  <c r="D108" i="2"/>
  <c r="D107" i="2"/>
  <c r="D106" i="2"/>
  <c r="F106" i="2" s="1"/>
  <c r="D105" i="2"/>
  <c r="D104" i="2"/>
  <c r="D103" i="2"/>
  <c r="F103" i="2"/>
  <c r="D102" i="2"/>
  <c r="D101" i="2"/>
  <c r="F101" i="2"/>
  <c r="D100" i="2"/>
  <c r="F100" i="2" s="1"/>
  <c r="D99" i="2"/>
  <c r="D98" i="2"/>
  <c r="F98" i="2" s="1"/>
  <c r="D97" i="2"/>
  <c r="D96" i="2"/>
  <c r="D95" i="2"/>
  <c r="F95" i="2"/>
  <c r="D94" i="2"/>
  <c r="F94" i="2" s="1"/>
  <c r="D93" i="2"/>
  <c r="F93" i="2"/>
  <c r="D92" i="2"/>
  <c r="F92" i="2" s="1"/>
  <c r="D91" i="2"/>
  <c r="D90" i="2"/>
  <c r="F90" i="2" s="1"/>
  <c r="D89" i="2"/>
  <c r="F89" i="2"/>
  <c r="D88" i="2"/>
  <c r="D87" i="2"/>
  <c r="F87" i="2"/>
  <c r="D86" i="2"/>
  <c r="F86" i="2" s="1"/>
  <c r="D85" i="2"/>
  <c r="F85" i="2"/>
  <c r="D84" i="2"/>
  <c r="F84" i="2" s="1"/>
  <c r="D83" i="2"/>
  <c r="D82" i="2"/>
  <c r="F82" i="2" s="1"/>
  <c r="D81" i="2"/>
  <c r="F81" i="2"/>
  <c r="D80" i="2"/>
  <c r="D79" i="2"/>
  <c r="F79" i="2"/>
  <c r="D78" i="2"/>
  <c r="F78" i="2" s="1"/>
  <c r="D77" i="2"/>
  <c r="F77" i="2"/>
  <c r="D76" i="2"/>
  <c r="F76" i="2" s="1"/>
  <c r="D75" i="2"/>
  <c r="D74" i="2"/>
  <c r="F74" i="2" s="1"/>
  <c r="D73" i="2"/>
  <c r="F73" i="2"/>
  <c r="D72" i="2"/>
  <c r="D71" i="2"/>
  <c r="F71" i="2"/>
  <c r="D70" i="2"/>
  <c r="F70" i="2" s="1"/>
  <c r="D69" i="2"/>
  <c r="F69" i="2"/>
  <c r="D68" i="2"/>
  <c r="F68" i="2" s="1"/>
  <c r="D67" i="2"/>
  <c r="D66" i="2"/>
  <c r="F66" i="2" s="1"/>
  <c r="D65" i="2"/>
  <c r="F65" i="2"/>
  <c r="D64" i="2"/>
  <c r="D63" i="2"/>
  <c r="F63" i="2"/>
  <c r="D62" i="2"/>
  <c r="F62" i="2" s="1"/>
  <c r="D61" i="2"/>
  <c r="F61" i="2"/>
  <c r="D60" i="2"/>
  <c r="F60" i="2" s="1"/>
  <c r="D59" i="2"/>
  <c r="D58" i="2"/>
  <c r="F58" i="2" s="1"/>
  <c r="D57" i="2"/>
  <c r="F57" i="2"/>
  <c r="D56" i="2"/>
  <c r="D55" i="2"/>
  <c r="F55" i="2"/>
  <c r="D54" i="2"/>
  <c r="F54" i="2" s="1"/>
  <c r="D53" i="2"/>
  <c r="F53" i="2"/>
  <c r="D52" i="2"/>
  <c r="F52" i="2" s="1"/>
  <c r="D51" i="2"/>
  <c r="D50" i="2"/>
  <c r="F50" i="2" s="1"/>
  <c r="D49" i="2"/>
  <c r="F49" i="2"/>
  <c r="D48" i="2"/>
  <c r="D47" i="2"/>
  <c r="F47" i="2"/>
  <c r="D46" i="2"/>
  <c r="F46" i="2" s="1"/>
  <c r="D45" i="2"/>
  <c r="F45" i="2"/>
  <c r="D44" i="2"/>
  <c r="F44" i="2" s="1"/>
  <c r="D43" i="2"/>
  <c r="D42" i="2"/>
  <c r="F42" i="2" s="1"/>
  <c r="D41" i="2"/>
  <c r="F41" i="2"/>
  <c r="D40" i="2"/>
  <c r="D39" i="2"/>
  <c r="F39" i="2"/>
  <c r="D38" i="2"/>
  <c r="F38" i="2" s="1"/>
  <c r="D37" i="2"/>
  <c r="F37" i="2"/>
  <c r="D36" i="2"/>
  <c r="F36" i="2" s="1"/>
  <c r="D35" i="2"/>
  <c r="D34" i="2"/>
  <c r="F34" i="2" s="1"/>
  <c r="D33" i="2"/>
  <c r="F33" i="2"/>
  <c r="D32" i="2"/>
  <c r="D31" i="2"/>
  <c r="F31" i="2"/>
  <c r="D30" i="2"/>
  <c r="F30" i="2" s="1"/>
  <c r="D29" i="2"/>
  <c r="F29" i="2"/>
  <c r="D28" i="2"/>
  <c r="F28" i="2" s="1"/>
  <c r="D27" i="2"/>
  <c r="D26" i="2"/>
  <c r="F26" i="2" s="1"/>
  <c r="D25" i="2"/>
  <c r="F25" i="2"/>
  <c r="D24" i="2"/>
  <c r="D23" i="2"/>
  <c r="F23" i="2"/>
  <c r="D22" i="2"/>
  <c r="F22" i="2" s="1"/>
  <c r="D21" i="2"/>
  <c r="F21" i="2"/>
  <c r="D20" i="2"/>
  <c r="F20" i="2" s="1"/>
  <c r="D19" i="2"/>
  <c r="D18" i="2"/>
  <c r="F18" i="2" s="1"/>
  <c r="D17" i="2"/>
  <c r="F17" i="2"/>
  <c r="D16" i="2"/>
  <c r="D15" i="2"/>
  <c r="F15" i="2"/>
  <c r="D14" i="2"/>
  <c r="F14" i="2" s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3" i="2"/>
  <c r="F13" i="2"/>
  <c r="D111" i="2"/>
  <c r="A17" i="4" l="1"/>
  <c r="E16" i="4"/>
  <c r="F109" i="2"/>
  <c r="F107" i="2"/>
  <c r="F16" i="2"/>
  <c r="F19" i="2"/>
  <c r="F24" i="2"/>
  <c r="F27" i="2"/>
  <c r="F32" i="2"/>
  <c r="F35" i="2"/>
  <c r="F40" i="2"/>
  <c r="F43" i="2"/>
  <c r="F48" i="2"/>
  <c r="F51" i="2"/>
  <c r="F56" i="2"/>
  <c r="F59" i="2"/>
  <c r="F64" i="2"/>
  <c r="F67" i="2"/>
  <c r="F72" i="2"/>
  <c r="F75" i="2"/>
  <c r="F80" i="2"/>
  <c r="F83" i="2"/>
  <c r="F88" i="2"/>
  <c r="F91" i="2"/>
  <c r="F96" i="2"/>
  <c r="F99" i="2"/>
  <c r="F104" i="2"/>
  <c r="F110" i="2"/>
  <c r="D14" i="4"/>
  <c r="D16" i="4"/>
  <c r="D18" i="4"/>
  <c r="F18" i="4" s="1"/>
  <c r="D20" i="4"/>
  <c r="F20" i="4" s="1"/>
  <c r="D22" i="4"/>
  <c r="D24" i="4"/>
  <c r="D26" i="4"/>
  <c r="F26" i="4" s="1"/>
  <c r="D28" i="4"/>
  <c r="F28" i="4" s="1"/>
  <c r="D30" i="4"/>
  <c r="D32" i="4"/>
  <c r="D34" i="4"/>
  <c r="F34" i="4" s="1"/>
  <c r="D36" i="4"/>
  <c r="F36" i="4" s="1"/>
  <c r="D38" i="4"/>
  <c r="D15" i="4"/>
  <c r="D29" i="4"/>
  <c r="F29" i="4" s="1"/>
  <c r="D33" i="4"/>
  <c r="F33" i="4" s="1"/>
  <c r="D37" i="4"/>
  <c r="D13" i="4"/>
  <c r="F13" i="4" s="1"/>
  <c r="D17" i="4"/>
  <c r="F17" i="4" s="1"/>
  <c r="D19" i="4"/>
  <c r="F19" i="4" s="1"/>
  <c r="D21" i="4"/>
  <c r="D23" i="4"/>
  <c r="F23" i="4" s="1"/>
  <c r="D25" i="4"/>
  <c r="F25" i="4" s="1"/>
  <c r="D27" i="4"/>
  <c r="F27" i="4" s="1"/>
  <c r="D31" i="4"/>
  <c r="D35" i="4"/>
  <c r="F35" i="4" s="1"/>
  <c r="D39" i="4"/>
  <c r="F39" i="4" s="1"/>
  <c r="F97" i="2"/>
  <c r="F102" i="2"/>
  <c r="F105" i="2"/>
  <c r="F108" i="2"/>
  <c r="F15" i="4" l="1"/>
  <c r="F32" i="4"/>
  <c r="F24" i="4"/>
  <c r="F16" i="4"/>
  <c r="F31" i="4"/>
  <c r="F21" i="4"/>
  <c r="F37" i="4"/>
  <c r="F38" i="4"/>
  <c r="F30" i="4"/>
  <c r="F22" i="4"/>
  <c r="F14" i="4"/>
  <c r="E17" i="4"/>
  <c r="A18" i="4"/>
  <c r="A19" i="4" l="1"/>
  <c r="E18" i="4"/>
  <c r="A20" i="4" l="1"/>
  <c r="E19" i="4"/>
  <c r="E20" i="4" l="1"/>
  <c r="A21" i="4"/>
  <c r="E21" i="4" l="1"/>
  <c r="A22" i="4"/>
  <c r="A23" i="4" l="1"/>
  <c r="E22" i="4"/>
  <c r="E23" i="4" l="1"/>
  <c r="A24" i="4"/>
  <c r="A25" i="4" l="1"/>
  <c r="E24" i="4"/>
  <c r="E25" i="4" l="1"/>
  <c r="A26" i="4"/>
  <c r="A27" i="4" l="1"/>
  <c r="E26" i="4"/>
  <c r="A28" i="4" l="1"/>
  <c r="E27" i="4"/>
  <c r="E28" i="4" l="1"/>
  <c r="A29" i="4"/>
  <c r="E29" i="4" l="1"/>
  <c r="A30" i="4"/>
  <c r="A31" i="4" l="1"/>
  <c r="E30" i="4"/>
  <c r="E31" i="4" l="1"/>
  <c r="A32" i="4"/>
  <c r="A33" i="4" l="1"/>
  <c r="E32" i="4"/>
  <c r="E33" i="4" l="1"/>
  <c r="A34" i="4"/>
  <c r="A35" i="4" l="1"/>
  <c r="E34" i="4"/>
  <c r="A36" i="4" l="1"/>
  <c r="E35" i="4"/>
  <c r="E36" i="4" l="1"/>
  <c r="A37" i="4"/>
  <c r="E37" i="4" l="1"/>
  <c r="A38" i="4"/>
  <c r="A39" i="4" l="1"/>
  <c r="E39" i="4" s="1"/>
  <c r="E38" i="4"/>
</calcChain>
</file>

<file path=xl/sharedStrings.xml><?xml version="1.0" encoding="utf-8"?>
<sst xmlns="http://schemas.openxmlformats.org/spreadsheetml/2006/main" count="32" uniqueCount="18">
  <si>
    <t>Logged</t>
  </si>
  <si>
    <t>Christopher Alvaro</t>
  </si>
  <si>
    <t>Engr 115</t>
  </si>
  <si>
    <t>Input Parameters</t>
  </si>
  <si>
    <t>Measured Coutdoor [ppm]</t>
  </si>
  <si>
    <t>Assume Coutdoor [ppm]</t>
  </si>
  <si>
    <t>Correction Factor [ppm]</t>
  </si>
  <si>
    <t>Analysis</t>
  </si>
  <si>
    <t>Measurement</t>
  </si>
  <si>
    <t>Date and Time</t>
  </si>
  <si>
    <t>Hobo CO2 Concentration</t>
  </si>
  <si>
    <t>Actual CO2 Concentration</t>
  </si>
  <si>
    <t>Estimated Time (hr)</t>
  </si>
  <si>
    <t>ln concentration</t>
  </si>
  <si>
    <t>Air Exchange</t>
  </si>
  <si>
    <t xml:space="preserve">Room Volume </t>
  </si>
  <si>
    <t>Room Capacity</t>
  </si>
  <si>
    <t>Ventilation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</si>
</sst>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22" fontId="0" fillId="0" borderId="0" xfId="0" applyNumberFormat="1"/>
    <xf numFmtId="15" fontId="0" fillId="0" borderId="0" xfId="0" applyNumberFormat="1" applyAlignment="1">
      <alignment horizontal="left"/>
    </xf>
    <xf numFmtId="0" fontId="0" fillId="0" borderId="0" xfId="0" applyAlignment="1"/>
    <xf numFmtId="0" fontId="0" fillId="33" borderId="0" xfId="0" applyFill="1" applyBorder="1"/>
    <xf numFmtId="0" fontId="0" fillId="33" borderId="10" xfId="0" applyFill="1" applyBorder="1" applyAlignment="1"/>
    <xf numFmtId="0" fontId="0" fillId="33" borderId="11" xfId="0" applyFill="1" applyBorder="1"/>
    <xf numFmtId="18" fontId="0" fillId="33" borderId="11" xfId="0" applyNumberFormat="1" applyFill="1" applyBorder="1" applyAlignment="1">
      <alignment horizontal="left"/>
    </xf>
    <xf numFmtId="15" fontId="0" fillId="33" borderId="12" xfId="0" applyNumberFormat="1" applyFill="1" applyBorder="1" applyAlignment="1">
      <alignment horizontal="left"/>
    </xf>
    <xf numFmtId="15" fontId="0" fillId="33" borderId="10" xfId="0" applyNumberFormat="1" applyFill="1" applyBorder="1" applyAlignment="1">
      <alignment horizontal="left"/>
    </xf>
    <xf numFmtId="15" fontId="0" fillId="33" borderId="11" xfId="0" applyNumberForma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0" xfId="0" applyAlignment="1">
      <alignment horizontal="right"/>
    </xf>
    <xf numFmtId="15" fontId="0" fillId="34" borderId="0" xfId="0" applyNumberFormat="1" applyFill="1" applyBorder="1" applyAlignment="1">
      <alignment horizontal="left"/>
    </xf>
    <xf numFmtId="15" fontId="0" fillId="33" borderId="13" xfId="0" applyNumberFormat="1" applyFill="1" applyBorder="1" applyAlignment="1">
      <alignment horizontal="left"/>
    </xf>
    <xf numFmtId="0" fontId="0" fillId="33" borderId="14" xfId="0" applyFill="1" applyBorder="1"/>
    <xf numFmtId="0" fontId="0" fillId="33" borderId="15" xfId="0" applyFill="1" applyBorder="1"/>
    <xf numFmtId="164" fontId="0" fillId="0" borderId="0" xfId="0" applyNumberFormat="1"/>
    <xf numFmtId="0" fontId="0" fillId="33" borderId="13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</a:t>
            </a:r>
            <a:r>
              <a:rPr lang="en-US" baseline="0"/>
              <a:t> Room Concentration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'Concentration analysis'!$B$14</c:f>
              <c:strCache>
                <c:ptCount val="1"/>
                <c:pt idx="0">
                  <c:v>10/21/2016 8:49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'Concentration analysis'!$A$14:$A$111</c:f>
              <c:numCache>
                <c:formatCode>General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'Concentration analysis'!$D$14:$D$110</c:f>
              <c:numCache>
                <c:formatCode>General</c:formatCode>
                <c:ptCount val="97"/>
                <c:pt idx="0">
                  <c:v>400</c:v>
                </c:pt>
                <c:pt idx="1">
                  <c:v>373.1</c:v>
                </c:pt>
                <c:pt idx="2">
                  <c:v>246.79999999999995</c:v>
                </c:pt>
                <c:pt idx="3">
                  <c:v>191.79999999999995</c:v>
                </c:pt>
                <c:pt idx="4">
                  <c:v>157</c:v>
                </c:pt>
                <c:pt idx="5">
                  <c:v>119.19999999999993</c:v>
                </c:pt>
                <c:pt idx="6">
                  <c:v>105.10000000000002</c:v>
                </c:pt>
                <c:pt idx="7">
                  <c:v>237.60000000000002</c:v>
                </c:pt>
                <c:pt idx="8">
                  <c:v>270.60000000000002</c:v>
                </c:pt>
                <c:pt idx="9">
                  <c:v>191.19999999999993</c:v>
                </c:pt>
                <c:pt idx="10">
                  <c:v>169.79999999999995</c:v>
                </c:pt>
                <c:pt idx="11">
                  <c:v>168.60000000000002</c:v>
                </c:pt>
                <c:pt idx="12">
                  <c:v>194.29999999999995</c:v>
                </c:pt>
                <c:pt idx="13">
                  <c:v>193.60000000000002</c:v>
                </c:pt>
                <c:pt idx="14">
                  <c:v>193.60000000000002</c:v>
                </c:pt>
                <c:pt idx="15">
                  <c:v>205.89999999999998</c:v>
                </c:pt>
                <c:pt idx="16">
                  <c:v>218.69999999999993</c:v>
                </c:pt>
                <c:pt idx="17">
                  <c:v>229.69999999999993</c:v>
                </c:pt>
                <c:pt idx="18">
                  <c:v>257.10000000000002</c:v>
                </c:pt>
                <c:pt idx="19">
                  <c:v>280.29999999999995</c:v>
                </c:pt>
                <c:pt idx="20">
                  <c:v>293.79999999999995</c:v>
                </c:pt>
                <c:pt idx="21">
                  <c:v>317</c:v>
                </c:pt>
                <c:pt idx="22">
                  <c:v>338.9</c:v>
                </c:pt>
                <c:pt idx="23">
                  <c:v>367</c:v>
                </c:pt>
                <c:pt idx="24">
                  <c:v>386.6</c:v>
                </c:pt>
                <c:pt idx="25">
                  <c:v>391.4</c:v>
                </c:pt>
                <c:pt idx="26">
                  <c:v>403.69999999999993</c:v>
                </c:pt>
                <c:pt idx="27">
                  <c:v>416.5</c:v>
                </c:pt>
                <c:pt idx="28">
                  <c:v>421.4</c:v>
                </c:pt>
                <c:pt idx="29">
                  <c:v>425.6</c:v>
                </c:pt>
                <c:pt idx="30">
                  <c:v>428.1</c:v>
                </c:pt>
                <c:pt idx="31">
                  <c:v>428.1</c:v>
                </c:pt>
                <c:pt idx="32">
                  <c:v>430.5</c:v>
                </c:pt>
                <c:pt idx="33">
                  <c:v>430.5</c:v>
                </c:pt>
                <c:pt idx="34">
                  <c:v>432.4</c:v>
                </c:pt>
                <c:pt idx="35">
                  <c:v>435.4</c:v>
                </c:pt>
                <c:pt idx="36">
                  <c:v>432.4</c:v>
                </c:pt>
                <c:pt idx="37">
                  <c:v>429.29999999999995</c:v>
                </c:pt>
                <c:pt idx="38">
                  <c:v>429.29999999999995</c:v>
                </c:pt>
                <c:pt idx="39">
                  <c:v>428.1</c:v>
                </c:pt>
                <c:pt idx="40">
                  <c:v>424.4</c:v>
                </c:pt>
                <c:pt idx="41">
                  <c:v>420.79999999999995</c:v>
                </c:pt>
                <c:pt idx="42">
                  <c:v>419.5</c:v>
                </c:pt>
                <c:pt idx="43">
                  <c:v>425.6</c:v>
                </c:pt>
                <c:pt idx="44">
                  <c:v>427.5</c:v>
                </c:pt>
                <c:pt idx="45">
                  <c:v>431.1</c:v>
                </c:pt>
                <c:pt idx="46">
                  <c:v>431.69999999999993</c:v>
                </c:pt>
                <c:pt idx="47">
                  <c:v>433.6</c:v>
                </c:pt>
                <c:pt idx="48">
                  <c:v>435.4</c:v>
                </c:pt>
                <c:pt idx="49">
                  <c:v>435.4</c:v>
                </c:pt>
                <c:pt idx="50">
                  <c:v>433.6</c:v>
                </c:pt>
                <c:pt idx="51">
                  <c:v>432.4</c:v>
                </c:pt>
                <c:pt idx="52">
                  <c:v>430.5</c:v>
                </c:pt>
                <c:pt idx="53">
                  <c:v>431.1</c:v>
                </c:pt>
                <c:pt idx="54">
                  <c:v>428.69999999999993</c:v>
                </c:pt>
                <c:pt idx="55">
                  <c:v>421.4</c:v>
                </c:pt>
                <c:pt idx="56">
                  <c:v>425</c:v>
                </c:pt>
                <c:pt idx="57">
                  <c:v>421.4</c:v>
                </c:pt>
                <c:pt idx="58">
                  <c:v>416.5</c:v>
                </c:pt>
                <c:pt idx="59">
                  <c:v>420.79999999999995</c:v>
                </c:pt>
                <c:pt idx="60">
                  <c:v>430.5</c:v>
                </c:pt>
                <c:pt idx="61">
                  <c:v>438.5</c:v>
                </c:pt>
                <c:pt idx="62">
                  <c:v>439.69999999999993</c:v>
                </c:pt>
                <c:pt idx="63">
                  <c:v>430.5</c:v>
                </c:pt>
                <c:pt idx="64">
                  <c:v>389</c:v>
                </c:pt>
                <c:pt idx="65">
                  <c:v>367.6</c:v>
                </c:pt>
                <c:pt idx="66">
                  <c:v>340.19999999999993</c:v>
                </c:pt>
                <c:pt idx="67">
                  <c:v>320</c:v>
                </c:pt>
                <c:pt idx="68">
                  <c:v>291.29999999999995</c:v>
                </c:pt>
                <c:pt idx="69">
                  <c:v>265.69999999999993</c:v>
                </c:pt>
                <c:pt idx="70">
                  <c:v>246.79999999999995</c:v>
                </c:pt>
                <c:pt idx="71">
                  <c:v>223</c:v>
                </c:pt>
                <c:pt idx="72">
                  <c:v>199.79999999999995</c:v>
                </c:pt>
                <c:pt idx="73">
                  <c:v>183.89999999999998</c:v>
                </c:pt>
                <c:pt idx="74">
                  <c:v>168</c:v>
                </c:pt>
                <c:pt idx="75">
                  <c:v>152.69999999999993</c:v>
                </c:pt>
                <c:pt idx="76">
                  <c:v>149.10000000000002</c:v>
                </c:pt>
                <c:pt idx="77">
                  <c:v>142.39999999999998</c:v>
                </c:pt>
                <c:pt idx="78">
                  <c:v>127.69999999999993</c:v>
                </c:pt>
                <c:pt idx="79">
                  <c:v>125.29999999999995</c:v>
                </c:pt>
                <c:pt idx="80">
                  <c:v>117.89999999999998</c:v>
                </c:pt>
                <c:pt idx="81">
                  <c:v>113.10000000000002</c:v>
                </c:pt>
                <c:pt idx="82">
                  <c:v>108.19999999999993</c:v>
                </c:pt>
                <c:pt idx="83">
                  <c:v>100.19999999999993</c:v>
                </c:pt>
                <c:pt idx="84">
                  <c:v>96.600000000000023</c:v>
                </c:pt>
                <c:pt idx="85">
                  <c:v>96</c:v>
                </c:pt>
                <c:pt idx="86">
                  <c:v>91.699999999999932</c:v>
                </c:pt>
                <c:pt idx="87">
                  <c:v>88.600000000000023</c:v>
                </c:pt>
                <c:pt idx="88">
                  <c:v>83.799999999999955</c:v>
                </c:pt>
                <c:pt idx="89">
                  <c:v>116.10000000000002</c:v>
                </c:pt>
                <c:pt idx="90">
                  <c:v>122.79999999999995</c:v>
                </c:pt>
                <c:pt idx="91">
                  <c:v>130.19999999999993</c:v>
                </c:pt>
                <c:pt idx="92">
                  <c:v>132</c:v>
                </c:pt>
                <c:pt idx="93">
                  <c:v>127.10000000000002</c:v>
                </c:pt>
                <c:pt idx="94">
                  <c:v>121</c:v>
                </c:pt>
                <c:pt idx="95">
                  <c:v>101.5</c:v>
                </c:pt>
                <c:pt idx="96">
                  <c:v>78.899999999999977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230944"/>
        <c:axId val="662477360"/>
      </c:scatterChart>
      <c:valAx>
        <c:axId val="57623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77360"/>
        <c:crosses val="autoZero"/>
        <c:crossBetween val="midCat"/>
      </c:valAx>
      <c:valAx>
        <c:axId val="66247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Concentration [ppm]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230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Air exchange</a:t>
            </a:r>
          </a:p>
        </c:rich>
      </c:tx>
      <c:layout>
        <c:manualLayout>
          <c:xMode val="edge"/>
          <c:yMode val="edge"/>
          <c:x val="0.3907777777777777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'Air exchange rate anaylsis'!$E$13:$E$39</c:f>
              <c:numCache>
                <c:formatCode>0.000</c:formatCode>
                <c:ptCount val="27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0.21666666666666667</c:v>
                </c:pt>
                <c:pt idx="14">
                  <c:v>0.23333333333333334</c:v>
                </c:pt>
                <c:pt idx="15">
                  <c:v>0.25</c:v>
                </c:pt>
                <c:pt idx="16">
                  <c:v>0.26666666666666666</c:v>
                </c:pt>
                <c:pt idx="17">
                  <c:v>0.28333333333333333</c:v>
                </c:pt>
                <c:pt idx="18">
                  <c:v>0.3</c:v>
                </c:pt>
                <c:pt idx="19">
                  <c:v>0.31666666666666665</c:v>
                </c:pt>
                <c:pt idx="20">
                  <c:v>0.33333333333333331</c:v>
                </c:pt>
                <c:pt idx="21">
                  <c:v>0.35</c:v>
                </c:pt>
                <c:pt idx="22">
                  <c:v>0.36666666666666664</c:v>
                </c:pt>
                <c:pt idx="23">
                  <c:v>0.38333333333333336</c:v>
                </c:pt>
                <c:pt idx="24">
                  <c:v>0.4</c:v>
                </c:pt>
                <c:pt idx="25">
                  <c:v>0.41666666666666669</c:v>
                </c:pt>
                <c:pt idx="26">
                  <c:v>0.43333333333333335</c:v>
                </c:pt>
              </c:numCache>
            </c:numRef>
          </c:xVal>
          <c:yVal>
            <c:numRef>
              <c:f>'Air exchange rate anaylsis'!$F$13:$F$38</c:f>
              <c:numCache>
                <c:formatCode>General</c:formatCode>
                <c:ptCount val="26"/>
                <c:pt idx="0">
                  <c:v>0</c:v>
                </c:pt>
                <c:pt idx="1">
                  <c:v>2.529692221898229E-2</c:v>
                </c:pt>
                <c:pt idx="2">
                  <c:v>0.14810509407803871</c:v>
                </c:pt>
                <c:pt idx="3">
                  <c:v>0.21786292161732099</c:v>
                </c:pt>
                <c:pt idx="4">
                  <c:v>0.31493021480202515</c:v>
                </c:pt>
                <c:pt idx="5">
                  <c:v>0.39305264437440868</c:v>
                </c:pt>
                <c:pt idx="6">
                  <c:v>0.51572492589030405</c:v>
                </c:pt>
                <c:pt idx="7">
                  <c:v>0.63949446706762536</c:v>
                </c:pt>
                <c:pt idx="8">
                  <c:v>0.74182874351293693</c:v>
                </c:pt>
                <c:pt idx="9">
                  <c:v>0.88765235024274802</c:v>
                </c:pt>
                <c:pt idx="10">
                  <c:v>1.0537474321951588</c:v>
                </c:pt>
                <c:pt idx="11">
                  <c:v>1.1859446018065447</c:v>
                </c:pt>
                <c:pt idx="12">
                  <c:v>1.338319082232547</c:v>
                </c:pt>
                <c:pt idx="13">
                  <c:v>1.5107518068972552</c:v>
                </c:pt>
                <c:pt idx="14">
                  <c:v>1.5560425660774171</c:v>
                </c:pt>
                <c:pt idx="15">
                  <c:v>1.646217946409704</c:v>
                </c:pt>
                <c:pt idx="16">
                  <c:v>1.8782032883053756</c:v>
                </c:pt>
                <c:pt idx="17">
                  <c:v>1.9217673455360684</c:v>
                </c:pt>
                <c:pt idx="18">
                  <c:v>2.069445510857709</c:v>
                </c:pt>
                <c:pt idx="19">
                  <c:v>2.1783966946462625</c:v>
                </c:pt>
                <c:pt idx="20">
                  <c:v>2.3033999782761354</c:v>
                </c:pt>
                <c:pt idx="21">
                  <c:v>2.548522436309121</c:v>
                </c:pt>
                <c:pt idx="22">
                  <c:v>2.6820538289336402</c:v>
                </c:pt>
                <c:pt idx="23">
                  <c:v>2.7061513805127015</c:v>
                </c:pt>
                <c:pt idx="24">
                  <c:v>2.89827693740328</c:v>
                </c:pt>
                <c:pt idx="25">
                  <c:v>3.0639884396316095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478536"/>
        <c:axId val="662478928"/>
      </c:scatterChart>
      <c:valAx>
        <c:axId val="662478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78928"/>
        <c:crosses val="autoZero"/>
        <c:crossBetween val="midCat"/>
      </c:valAx>
      <c:valAx>
        <c:axId val="6624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CO2 Concentration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78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zoomScaleNormal="100" workbookViewId="0">
      <selection activeCell="G17" sqref="G17"/>
    </sheetView>
  </sheetViews>
  <sheetFormatPr defaultRowHeight="15" x14ac:dyDescent="0.25"/>
  <cols>
    <col min="1" max="1" width="25.5703125" customWidth="1"/>
    <col min="2" max="2" width="22.28515625" customWidth="1"/>
    <col min="3" max="3" width="22.5703125" customWidth="1"/>
    <col min="4" max="4" width="23.5703125" customWidth="1"/>
    <col min="5" max="5" width="17.85546875" customWidth="1"/>
  </cols>
  <sheetData>
    <row r="1" spans="1:6" x14ac:dyDescent="0.25">
      <c r="A1" s="5" t="s">
        <v>1</v>
      </c>
      <c r="B1" s="3"/>
    </row>
    <row r="2" spans="1:6" x14ac:dyDescent="0.25">
      <c r="A2" s="6" t="s">
        <v>2</v>
      </c>
    </row>
    <row r="3" spans="1:6" x14ac:dyDescent="0.25">
      <c r="A3" s="7">
        <v>0.33333333333333331</v>
      </c>
    </row>
    <row r="4" spans="1:6" ht="15.75" thickBot="1" x14ac:dyDescent="0.3">
      <c r="A4" s="8">
        <v>42671</v>
      </c>
    </row>
    <row r="5" spans="1:6" x14ac:dyDescent="0.25">
      <c r="A5" s="2"/>
    </row>
    <row r="6" spans="1:6" ht="15.75" thickBot="1" x14ac:dyDescent="0.3">
      <c r="A6" s="2" t="s">
        <v>3</v>
      </c>
    </row>
    <row r="7" spans="1:6" x14ac:dyDescent="0.25">
      <c r="A7" s="9" t="s">
        <v>4</v>
      </c>
      <c r="B7" s="11">
        <v>848.6</v>
      </c>
    </row>
    <row r="8" spans="1:6" x14ac:dyDescent="0.25">
      <c r="A8" s="10" t="s">
        <v>5</v>
      </c>
      <c r="B8" s="12">
        <v>400</v>
      </c>
    </row>
    <row r="9" spans="1:6" ht="15.75" thickBot="1" x14ac:dyDescent="0.3">
      <c r="A9" s="8" t="s">
        <v>6</v>
      </c>
      <c r="B9" s="13">
        <f>B8-B7</f>
        <v>-448.6</v>
      </c>
    </row>
    <row r="10" spans="1:6" x14ac:dyDescent="0.25">
      <c r="A10" s="14"/>
      <c r="B10" s="14"/>
    </row>
    <row r="11" spans="1:6" ht="15.75" thickBot="1" x14ac:dyDescent="0.3">
      <c r="A11" s="16" t="s">
        <v>7</v>
      </c>
      <c r="B11" s="14"/>
    </row>
    <row r="12" spans="1:6" ht="15.75" thickBot="1" x14ac:dyDescent="0.3">
      <c r="A12" s="17" t="s">
        <v>8</v>
      </c>
      <c r="B12" s="18" t="s">
        <v>9</v>
      </c>
      <c r="C12" s="18" t="s">
        <v>10</v>
      </c>
      <c r="D12" s="19" t="s">
        <v>11</v>
      </c>
      <c r="E12" s="4" t="s">
        <v>12</v>
      </c>
    </row>
    <row r="13" spans="1:6" x14ac:dyDescent="0.25">
      <c r="A13" s="15">
        <v>0</v>
      </c>
      <c r="B13" s="1">
        <v>42664.367037037038</v>
      </c>
      <c r="C13">
        <v>206.3</v>
      </c>
      <c r="D13">
        <f>(C13+$B$9)</f>
        <v>-242.3</v>
      </c>
      <c r="E13">
        <f>A13/60</f>
        <v>0</v>
      </c>
      <c r="F13">
        <f>-LN((D13-$B$7)/($D$13-$B$7))</f>
        <v>0</v>
      </c>
    </row>
    <row r="14" spans="1:6" x14ac:dyDescent="0.25">
      <c r="A14">
        <v>1</v>
      </c>
      <c r="B14" s="1">
        <v>42664.367731481485</v>
      </c>
      <c r="C14">
        <v>848.6</v>
      </c>
      <c r="D14">
        <f t="shared" ref="D14:D77" si="0">(C14+$B$9)</f>
        <v>400</v>
      </c>
      <c r="E14" s="20">
        <f t="shared" ref="E14:E77" si="1">A14/60</f>
        <v>1.6666666666666666E-2</v>
      </c>
      <c r="F14">
        <f t="shared" ref="F14:F77" si="2">-LN((D14-$B$7)/($D$13-$B$7))</f>
        <v>0.88862670051760317</v>
      </c>
    </row>
    <row r="15" spans="1:6" x14ac:dyDescent="0.25">
      <c r="A15">
        <v>2</v>
      </c>
      <c r="B15" s="1">
        <v>42664.368425925924</v>
      </c>
      <c r="C15">
        <v>821.7</v>
      </c>
      <c r="D15">
        <f t="shared" si="0"/>
        <v>373.1</v>
      </c>
      <c r="E15" s="20">
        <f t="shared" si="1"/>
        <v>3.3333333333333333E-2</v>
      </c>
      <c r="F15">
        <f t="shared" si="2"/>
        <v>0.8303914406182662</v>
      </c>
    </row>
    <row r="16" spans="1:6" x14ac:dyDescent="0.25">
      <c r="A16">
        <v>3</v>
      </c>
      <c r="B16" s="1">
        <v>42664.369120370371</v>
      </c>
      <c r="C16">
        <v>695.4</v>
      </c>
      <c r="D16">
        <f t="shared" si="0"/>
        <v>246.79999999999995</v>
      </c>
      <c r="E16" s="20">
        <f t="shared" si="1"/>
        <v>0.05</v>
      </c>
      <c r="F16">
        <f t="shared" si="2"/>
        <v>0.59483315840776629</v>
      </c>
    </row>
    <row r="17" spans="1:6" x14ac:dyDescent="0.25">
      <c r="A17">
        <v>4</v>
      </c>
      <c r="B17" s="1">
        <v>42664.369814814818</v>
      </c>
      <c r="C17">
        <v>640.4</v>
      </c>
      <c r="D17">
        <f t="shared" si="0"/>
        <v>191.79999999999995</v>
      </c>
      <c r="E17" s="20">
        <f t="shared" si="1"/>
        <v>6.6666666666666666E-2</v>
      </c>
      <c r="F17">
        <f t="shared" si="2"/>
        <v>0.50737876446549257</v>
      </c>
    </row>
    <row r="18" spans="1:6" x14ac:dyDescent="0.25">
      <c r="A18">
        <v>5</v>
      </c>
      <c r="B18" s="1">
        <v>42664.370509259257</v>
      </c>
      <c r="C18">
        <v>605.6</v>
      </c>
      <c r="D18">
        <f t="shared" si="0"/>
        <v>157</v>
      </c>
      <c r="E18" s="20">
        <f t="shared" si="1"/>
        <v>8.3333333333333329E-2</v>
      </c>
      <c r="F18">
        <f t="shared" si="2"/>
        <v>0.45575056879457565</v>
      </c>
    </row>
    <row r="19" spans="1:6" x14ac:dyDescent="0.25">
      <c r="A19">
        <v>6</v>
      </c>
      <c r="B19" s="1">
        <v>42664.371203703704</v>
      </c>
      <c r="C19">
        <v>567.79999999999995</v>
      </c>
      <c r="D19">
        <f t="shared" si="0"/>
        <v>119.19999999999993</v>
      </c>
      <c r="E19" s="20">
        <f t="shared" si="1"/>
        <v>0.1</v>
      </c>
      <c r="F19">
        <f t="shared" si="2"/>
        <v>0.4025360442291312</v>
      </c>
    </row>
    <row r="20" spans="1:6" x14ac:dyDescent="0.25">
      <c r="A20">
        <v>7</v>
      </c>
      <c r="B20" s="1">
        <v>42664.371898148151</v>
      </c>
      <c r="C20">
        <v>553.70000000000005</v>
      </c>
      <c r="D20">
        <f t="shared" si="0"/>
        <v>105.10000000000002</v>
      </c>
      <c r="E20" s="20">
        <f t="shared" si="1"/>
        <v>0.11666666666666667</v>
      </c>
      <c r="F20">
        <f t="shared" si="2"/>
        <v>0.38338955670350144</v>
      </c>
    </row>
    <row r="21" spans="1:6" x14ac:dyDescent="0.25">
      <c r="A21">
        <v>8</v>
      </c>
      <c r="B21" s="1">
        <v>42664.37259259259</v>
      </c>
      <c r="C21">
        <v>686.2</v>
      </c>
      <c r="D21">
        <f t="shared" si="0"/>
        <v>237.60000000000002</v>
      </c>
      <c r="E21" s="20">
        <f t="shared" si="1"/>
        <v>0.13333333333333333</v>
      </c>
      <c r="F21">
        <f t="shared" si="2"/>
        <v>0.57966136343211583</v>
      </c>
    </row>
    <row r="22" spans="1:6" x14ac:dyDescent="0.25">
      <c r="A22">
        <v>9</v>
      </c>
      <c r="B22" s="1">
        <v>42664.373287037037</v>
      </c>
      <c r="C22">
        <v>719.2</v>
      </c>
      <c r="D22">
        <f t="shared" si="0"/>
        <v>270.60000000000002</v>
      </c>
      <c r="E22" s="20">
        <f t="shared" si="1"/>
        <v>0.15</v>
      </c>
      <c r="F22">
        <f t="shared" si="2"/>
        <v>0.63518445393133371</v>
      </c>
    </row>
    <row r="23" spans="1:6" x14ac:dyDescent="0.25">
      <c r="A23">
        <v>10</v>
      </c>
      <c r="B23" s="1">
        <v>42664.373981481483</v>
      </c>
      <c r="C23">
        <v>639.79999999999995</v>
      </c>
      <c r="D23">
        <f t="shared" si="0"/>
        <v>191.19999999999993</v>
      </c>
      <c r="E23" s="20">
        <f t="shared" si="1"/>
        <v>0.16666666666666666</v>
      </c>
      <c r="F23">
        <f t="shared" si="2"/>
        <v>0.50646566137359206</v>
      </c>
    </row>
    <row r="24" spans="1:6" x14ac:dyDescent="0.25">
      <c r="A24">
        <v>11</v>
      </c>
      <c r="B24" s="1">
        <v>42664.374675925923</v>
      </c>
      <c r="C24">
        <v>618.4</v>
      </c>
      <c r="D24">
        <f t="shared" si="0"/>
        <v>169.79999999999995</v>
      </c>
      <c r="E24" s="20">
        <f t="shared" si="1"/>
        <v>0.18333333333333332</v>
      </c>
      <c r="F24">
        <f t="shared" si="2"/>
        <v>0.47443178924363982</v>
      </c>
    </row>
    <row r="25" spans="1:6" x14ac:dyDescent="0.25">
      <c r="A25">
        <v>12</v>
      </c>
      <c r="B25" s="1">
        <v>42664.37537037037</v>
      </c>
      <c r="C25">
        <v>617.20000000000005</v>
      </c>
      <c r="D25">
        <f t="shared" si="0"/>
        <v>168.60000000000002</v>
      </c>
      <c r="E25" s="20">
        <f t="shared" si="1"/>
        <v>0.2</v>
      </c>
      <c r="F25">
        <f t="shared" si="2"/>
        <v>0.47266552443355875</v>
      </c>
    </row>
    <row r="26" spans="1:6" x14ac:dyDescent="0.25">
      <c r="A26">
        <v>13</v>
      </c>
      <c r="B26" s="1">
        <v>42664.376064814816</v>
      </c>
      <c r="C26">
        <v>642.9</v>
      </c>
      <c r="D26">
        <f t="shared" si="0"/>
        <v>194.29999999999995</v>
      </c>
      <c r="E26" s="20">
        <f t="shared" si="1"/>
        <v>0.21666666666666667</v>
      </c>
      <c r="F26">
        <f t="shared" si="2"/>
        <v>0.51119236072801799</v>
      </c>
    </row>
    <row r="27" spans="1:6" x14ac:dyDescent="0.25">
      <c r="A27">
        <v>14</v>
      </c>
      <c r="B27" s="1">
        <v>42664.376759259256</v>
      </c>
      <c r="C27">
        <v>642.20000000000005</v>
      </c>
      <c r="D27">
        <f t="shared" si="0"/>
        <v>193.60000000000002</v>
      </c>
      <c r="E27" s="20">
        <f t="shared" si="1"/>
        <v>0.23333333333333334</v>
      </c>
      <c r="F27">
        <f t="shared" si="2"/>
        <v>0.51012308696845921</v>
      </c>
    </row>
    <row r="28" spans="1:6" x14ac:dyDescent="0.25">
      <c r="A28">
        <v>15</v>
      </c>
      <c r="B28" s="1">
        <v>42664.377453703702</v>
      </c>
      <c r="C28">
        <v>642.20000000000005</v>
      </c>
      <c r="D28">
        <f t="shared" si="0"/>
        <v>193.60000000000002</v>
      </c>
      <c r="E28" s="20">
        <f t="shared" si="1"/>
        <v>0.25</v>
      </c>
      <c r="F28">
        <f t="shared" si="2"/>
        <v>0.51012308696845921</v>
      </c>
    </row>
    <row r="29" spans="1:6" x14ac:dyDescent="0.25">
      <c r="A29">
        <v>16</v>
      </c>
      <c r="B29" s="1">
        <v>42664.378148148149</v>
      </c>
      <c r="C29">
        <v>654.5</v>
      </c>
      <c r="D29">
        <f t="shared" si="0"/>
        <v>205.89999999999998</v>
      </c>
      <c r="E29" s="20">
        <f t="shared" si="1"/>
        <v>0.26666666666666666</v>
      </c>
      <c r="F29">
        <f t="shared" si="2"/>
        <v>0.52908027022647064</v>
      </c>
    </row>
    <row r="30" spans="1:6" x14ac:dyDescent="0.25">
      <c r="A30">
        <v>17</v>
      </c>
      <c r="B30" s="1">
        <v>42664.378842592596</v>
      </c>
      <c r="C30">
        <v>667.3</v>
      </c>
      <c r="D30">
        <f t="shared" si="0"/>
        <v>218.69999999999993</v>
      </c>
      <c r="E30" s="20">
        <f t="shared" si="1"/>
        <v>0.28333333333333333</v>
      </c>
      <c r="F30">
        <f t="shared" si="2"/>
        <v>0.54919724597582764</v>
      </c>
    </row>
    <row r="31" spans="1:6" x14ac:dyDescent="0.25">
      <c r="A31">
        <v>18</v>
      </c>
      <c r="B31" s="1">
        <v>42664.379537037035</v>
      </c>
      <c r="C31">
        <v>678.3</v>
      </c>
      <c r="D31">
        <f t="shared" si="0"/>
        <v>229.69999999999993</v>
      </c>
      <c r="E31" s="20">
        <f t="shared" si="1"/>
        <v>0.3</v>
      </c>
      <c r="F31">
        <f t="shared" si="2"/>
        <v>0.56681461385839516</v>
      </c>
    </row>
    <row r="32" spans="1:6" x14ac:dyDescent="0.25">
      <c r="A32">
        <v>19</v>
      </c>
      <c r="B32" s="1">
        <v>42664.380231481482</v>
      </c>
      <c r="C32">
        <v>705.7</v>
      </c>
      <c r="D32">
        <f t="shared" si="0"/>
        <v>257.10000000000002</v>
      </c>
      <c r="E32" s="20">
        <f t="shared" si="1"/>
        <v>0.31666666666666665</v>
      </c>
      <c r="F32">
        <f t="shared" si="2"/>
        <v>0.61209663918526958</v>
      </c>
    </row>
    <row r="33" spans="1:6" x14ac:dyDescent="0.25">
      <c r="A33">
        <v>20</v>
      </c>
      <c r="B33" s="1">
        <v>42664.380925925929</v>
      </c>
      <c r="C33">
        <v>728.9</v>
      </c>
      <c r="D33">
        <f t="shared" si="0"/>
        <v>280.29999999999995</v>
      </c>
      <c r="E33" s="20">
        <f t="shared" si="1"/>
        <v>0.33333333333333331</v>
      </c>
      <c r="F33">
        <f t="shared" si="2"/>
        <v>0.65210887430063524</v>
      </c>
    </row>
    <row r="34" spans="1:6" x14ac:dyDescent="0.25">
      <c r="A34">
        <v>21</v>
      </c>
      <c r="B34" s="1">
        <v>42664.381620370368</v>
      </c>
      <c r="C34">
        <v>742.4</v>
      </c>
      <c r="D34">
        <f t="shared" si="0"/>
        <v>293.79999999999995</v>
      </c>
      <c r="E34" s="20">
        <f t="shared" si="1"/>
        <v>0.35</v>
      </c>
      <c r="F34">
        <f t="shared" si="2"/>
        <v>0.67615063416303456</v>
      </c>
    </row>
    <row r="35" spans="1:6" x14ac:dyDescent="0.25">
      <c r="A35">
        <v>22</v>
      </c>
      <c r="B35" s="1">
        <v>42664.382314814815</v>
      </c>
      <c r="C35">
        <v>765.6</v>
      </c>
      <c r="D35">
        <f t="shared" si="0"/>
        <v>317</v>
      </c>
      <c r="E35" s="20">
        <f t="shared" si="1"/>
        <v>0.36666666666666664</v>
      </c>
      <c r="F35">
        <f t="shared" si="2"/>
        <v>0.71886699576462088</v>
      </c>
    </row>
    <row r="36" spans="1:6" x14ac:dyDescent="0.25">
      <c r="A36">
        <v>23</v>
      </c>
      <c r="B36" s="1">
        <v>42664.383009259262</v>
      </c>
      <c r="C36">
        <v>787.5</v>
      </c>
      <c r="D36">
        <f t="shared" si="0"/>
        <v>338.9</v>
      </c>
      <c r="E36" s="20">
        <f t="shared" si="1"/>
        <v>0.38333333333333336</v>
      </c>
      <c r="F36">
        <f t="shared" si="2"/>
        <v>0.76093600525771499</v>
      </c>
    </row>
    <row r="37" spans="1:6" x14ac:dyDescent="0.25">
      <c r="A37">
        <v>24</v>
      </c>
      <c r="B37" s="1">
        <v>42664.383703703701</v>
      </c>
      <c r="C37">
        <v>815.6</v>
      </c>
      <c r="D37">
        <f t="shared" si="0"/>
        <v>367</v>
      </c>
      <c r="E37" s="20">
        <f t="shared" si="1"/>
        <v>0.4</v>
      </c>
      <c r="F37">
        <f t="shared" si="2"/>
        <v>0.81764442860909992</v>
      </c>
    </row>
    <row r="38" spans="1:6" x14ac:dyDescent="0.25">
      <c r="A38">
        <v>25</v>
      </c>
      <c r="B38" s="1">
        <v>42664.384398148148</v>
      </c>
      <c r="C38">
        <v>835.2</v>
      </c>
      <c r="D38">
        <f t="shared" si="0"/>
        <v>386.6</v>
      </c>
      <c r="E38" s="20">
        <f t="shared" si="1"/>
        <v>0.41666666666666669</v>
      </c>
      <c r="F38">
        <f t="shared" si="2"/>
        <v>0.85919343152197236</v>
      </c>
    </row>
    <row r="39" spans="1:6" x14ac:dyDescent="0.25">
      <c r="A39">
        <v>26</v>
      </c>
      <c r="B39" s="1">
        <v>42664.385092592594</v>
      </c>
      <c r="C39">
        <v>840</v>
      </c>
      <c r="D39">
        <f t="shared" si="0"/>
        <v>391.4</v>
      </c>
      <c r="E39" s="20">
        <f t="shared" si="1"/>
        <v>0.43333333333333335</v>
      </c>
      <c r="F39">
        <f t="shared" si="2"/>
        <v>0.86963739068305557</v>
      </c>
    </row>
    <row r="40" spans="1:6" x14ac:dyDescent="0.25">
      <c r="A40">
        <v>27</v>
      </c>
      <c r="B40" s="1">
        <v>42664.385787037034</v>
      </c>
      <c r="C40">
        <v>852.3</v>
      </c>
      <c r="D40">
        <f t="shared" si="0"/>
        <v>403.69999999999993</v>
      </c>
      <c r="E40" s="20">
        <f t="shared" si="1"/>
        <v>0.45</v>
      </c>
      <c r="F40">
        <f t="shared" si="2"/>
        <v>0.89690878479171476</v>
      </c>
    </row>
    <row r="41" spans="1:6" x14ac:dyDescent="0.25">
      <c r="A41">
        <v>28</v>
      </c>
      <c r="B41" s="1">
        <v>42664.386481481481</v>
      </c>
      <c r="C41">
        <v>865.1</v>
      </c>
      <c r="D41">
        <f t="shared" si="0"/>
        <v>416.5</v>
      </c>
      <c r="E41" s="20">
        <f t="shared" si="1"/>
        <v>0.46666666666666667</v>
      </c>
      <c r="F41">
        <f t="shared" si="2"/>
        <v>0.92610127966582356</v>
      </c>
    </row>
    <row r="42" spans="1:6" x14ac:dyDescent="0.25">
      <c r="A42">
        <v>29</v>
      </c>
      <c r="B42" s="1">
        <v>42664.387175925927</v>
      </c>
      <c r="C42">
        <v>870</v>
      </c>
      <c r="D42">
        <f t="shared" si="0"/>
        <v>421.4</v>
      </c>
      <c r="E42" s="20">
        <f t="shared" si="1"/>
        <v>0.48333333333333334</v>
      </c>
      <c r="F42">
        <f t="shared" si="2"/>
        <v>0.93750603495772589</v>
      </c>
    </row>
    <row r="43" spans="1:6" x14ac:dyDescent="0.25">
      <c r="A43">
        <v>30</v>
      </c>
      <c r="B43" s="1">
        <v>42664.387870370374</v>
      </c>
      <c r="C43">
        <v>874.2</v>
      </c>
      <c r="D43">
        <f t="shared" si="0"/>
        <v>425.6</v>
      </c>
      <c r="E43" s="20">
        <f t="shared" si="1"/>
        <v>0.5</v>
      </c>
      <c r="F43">
        <f t="shared" si="2"/>
        <v>0.94738614355743311</v>
      </c>
    </row>
    <row r="44" spans="1:6" x14ac:dyDescent="0.25">
      <c r="A44">
        <v>31</v>
      </c>
      <c r="B44" s="1">
        <v>42664.388564814813</v>
      </c>
      <c r="C44">
        <v>876.7</v>
      </c>
      <c r="D44">
        <f t="shared" si="0"/>
        <v>428.1</v>
      </c>
      <c r="E44" s="20">
        <f t="shared" si="1"/>
        <v>0.51666666666666672</v>
      </c>
      <c r="F44">
        <f t="shared" si="2"/>
        <v>0.95331384319070833</v>
      </c>
    </row>
    <row r="45" spans="1:6" x14ac:dyDescent="0.25">
      <c r="A45">
        <v>32</v>
      </c>
      <c r="B45" s="1">
        <v>42664.38925925926</v>
      </c>
      <c r="C45">
        <v>876.7</v>
      </c>
      <c r="D45">
        <f t="shared" si="0"/>
        <v>428.1</v>
      </c>
      <c r="E45" s="20">
        <f t="shared" si="1"/>
        <v>0.53333333333333333</v>
      </c>
      <c r="F45">
        <f t="shared" si="2"/>
        <v>0.95331384319070833</v>
      </c>
    </row>
    <row r="46" spans="1:6" x14ac:dyDescent="0.25">
      <c r="A46">
        <v>33</v>
      </c>
      <c r="B46" s="1">
        <v>42664.389953703707</v>
      </c>
      <c r="C46">
        <v>879.1</v>
      </c>
      <c r="D46">
        <f t="shared" si="0"/>
        <v>430.5</v>
      </c>
      <c r="E46" s="20">
        <f t="shared" si="1"/>
        <v>0.55000000000000004</v>
      </c>
      <c r="F46">
        <f t="shared" si="2"/>
        <v>0.95903768424119173</v>
      </c>
    </row>
    <row r="47" spans="1:6" x14ac:dyDescent="0.25">
      <c r="A47">
        <v>34</v>
      </c>
      <c r="B47" s="1">
        <v>42664.390648148146</v>
      </c>
      <c r="C47">
        <v>879.1</v>
      </c>
      <c r="D47">
        <f t="shared" si="0"/>
        <v>430.5</v>
      </c>
      <c r="E47" s="20">
        <f t="shared" si="1"/>
        <v>0.56666666666666665</v>
      </c>
      <c r="F47">
        <f t="shared" si="2"/>
        <v>0.95903768424119173</v>
      </c>
    </row>
    <row r="48" spans="1:6" x14ac:dyDescent="0.25">
      <c r="A48">
        <v>35</v>
      </c>
      <c r="B48" s="1">
        <v>42664.391342592593</v>
      </c>
      <c r="C48">
        <v>881</v>
      </c>
      <c r="D48">
        <f t="shared" si="0"/>
        <v>432.4</v>
      </c>
      <c r="E48" s="20">
        <f t="shared" si="1"/>
        <v>0.58333333333333337</v>
      </c>
      <c r="F48">
        <f t="shared" si="2"/>
        <v>0.96359240864417695</v>
      </c>
    </row>
    <row r="49" spans="1:6" x14ac:dyDescent="0.25">
      <c r="A49">
        <v>36</v>
      </c>
      <c r="B49" s="1">
        <v>42664.39203703704</v>
      </c>
      <c r="C49">
        <v>884</v>
      </c>
      <c r="D49">
        <f t="shared" si="0"/>
        <v>435.4</v>
      </c>
      <c r="E49" s="20">
        <f t="shared" si="1"/>
        <v>0.6</v>
      </c>
      <c r="F49">
        <f t="shared" si="2"/>
        <v>0.97082658535822752</v>
      </c>
    </row>
    <row r="50" spans="1:6" x14ac:dyDescent="0.25">
      <c r="A50">
        <v>37</v>
      </c>
      <c r="B50" s="1">
        <v>42664.392731481479</v>
      </c>
      <c r="C50">
        <v>881</v>
      </c>
      <c r="D50">
        <f t="shared" si="0"/>
        <v>432.4</v>
      </c>
      <c r="E50" s="20">
        <f t="shared" si="1"/>
        <v>0.6166666666666667</v>
      </c>
      <c r="F50">
        <f t="shared" si="2"/>
        <v>0.96359240864417695</v>
      </c>
    </row>
    <row r="51" spans="1:6" x14ac:dyDescent="0.25">
      <c r="A51">
        <v>38</v>
      </c>
      <c r="B51" s="1">
        <v>42664.393425925926</v>
      </c>
      <c r="C51">
        <v>877.9</v>
      </c>
      <c r="D51">
        <f t="shared" si="0"/>
        <v>429.29999999999995</v>
      </c>
      <c r="E51" s="20">
        <f t="shared" si="1"/>
        <v>0.6333333333333333</v>
      </c>
      <c r="F51">
        <f t="shared" si="2"/>
        <v>0.95617166842699408</v>
      </c>
    </row>
    <row r="52" spans="1:6" x14ac:dyDescent="0.25">
      <c r="A52">
        <v>39</v>
      </c>
      <c r="B52" s="1">
        <v>42664.394120370373</v>
      </c>
      <c r="C52">
        <v>877.9</v>
      </c>
      <c r="D52">
        <f t="shared" si="0"/>
        <v>429.29999999999995</v>
      </c>
      <c r="E52" s="20">
        <f t="shared" si="1"/>
        <v>0.65</v>
      </c>
      <c r="F52">
        <f t="shared" si="2"/>
        <v>0.95617166842699408</v>
      </c>
    </row>
    <row r="53" spans="1:6" x14ac:dyDescent="0.25">
      <c r="A53">
        <v>40</v>
      </c>
      <c r="B53" s="1">
        <v>42664.394814814812</v>
      </c>
      <c r="C53">
        <v>876.7</v>
      </c>
      <c r="D53">
        <f t="shared" si="0"/>
        <v>428.1</v>
      </c>
      <c r="E53" s="20">
        <f t="shared" si="1"/>
        <v>0.66666666666666663</v>
      </c>
      <c r="F53">
        <f t="shared" si="2"/>
        <v>0.95331384319070833</v>
      </c>
    </row>
    <row r="54" spans="1:6" x14ac:dyDescent="0.25">
      <c r="A54">
        <v>41</v>
      </c>
      <c r="B54" s="1">
        <v>42664.395509259259</v>
      </c>
      <c r="C54">
        <v>873</v>
      </c>
      <c r="D54">
        <f t="shared" si="0"/>
        <v>424.4</v>
      </c>
      <c r="E54" s="20">
        <f t="shared" si="1"/>
        <v>0.68333333333333335</v>
      </c>
      <c r="F54">
        <f t="shared" si="2"/>
        <v>0.94455328047312903</v>
      </c>
    </row>
    <row r="55" spans="1:6" x14ac:dyDescent="0.25">
      <c r="A55">
        <v>42</v>
      </c>
      <c r="B55" s="1">
        <v>42664.396203703705</v>
      </c>
      <c r="C55">
        <v>869.4</v>
      </c>
      <c r="D55">
        <f t="shared" si="0"/>
        <v>420.79999999999995</v>
      </c>
      <c r="E55" s="20">
        <f t="shared" si="1"/>
        <v>0.7</v>
      </c>
      <c r="F55">
        <f t="shared" si="2"/>
        <v>0.93610252595540577</v>
      </c>
    </row>
    <row r="56" spans="1:6" x14ac:dyDescent="0.25">
      <c r="A56">
        <v>43</v>
      </c>
      <c r="B56" s="1">
        <v>42664.396898148145</v>
      </c>
      <c r="C56">
        <v>868.1</v>
      </c>
      <c r="D56">
        <f t="shared" si="0"/>
        <v>419.5</v>
      </c>
      <c r="E56" s="20">
        <f t="shared" si="1"/>
        <v>0.71666666666666667</v>
      </c>
      <c r="F56">
        <f t="shared" si="2"/>
        <v>0.93306833060623207</v>
      </c>
    </row>
    <row r="57" spans="1:6" x14ac:dyDescent="0.25">
      <c r="A57">
        <v>44</v>
      </c>
      <c r="B57" s="1">
        <v>42664.397592592592</v>
      </c>
      <c r="C57">
        <v>874.2</v>
      </c>
      <c r="D57">
        <f t="shared" si="0"/>
        <v>425.6</v>
      </c>
      <c r="E57" s="20">
        <f t="shared" si="1"/>
        <v>0.73333333333333328</v>
      </c>
      <c r="F57">
        <f t="shared" si="2"/>
        <v>0.94738614355743311</v>
      </c>
    </row>
    <row r="58" spans="1:6" x14ac:dyDescent="0.25">
      <c r="A58">
        <v>45</v>
      </c>
      <c r="B58" s="1">
        <v>42664.398287037038</v>
      </c>
      <c r="C58">
        <v>876.1</v>
      </c>
      <c r="D58">
        <f t="shared" si="0"/>
        <v>427.5</v>
      </c>
      <c r="E58" s="20">
        <f t="shared" si="1"/>
        <v>0.75</v>
      </c>
      <c r="F58">
        <f t="shared" si="2"/>
        <v>0.95188798743582903</v>
      </c>
    </row>
    <row r="59" spans="1:6" x14ac:dyDescent="0.25">
      <c r="A59">
        <v>46</v>
      </c>
      <c r="B59" s="1">
        <v>42664.398981481485</v>
      </c>
      <c r="C59">
        <v>879.7</v>
      </c>
      <c r="D59">
        <f t="shared" si="0"/>
        <v>431.1</v>
      </c>
      <c r="E59" s="20">
        <f t="shared" si="1"/>
        <v>0.76666666666666672</v>
      </c>
      <c r="F59">
        <f t="shared" si="2"/>
        <v>0.96047377831280101</v>
      </c>
    </row>
    <row r="60" spans="1:6" x14ac:dyDescent="0.25">
      <c r="A60">
        <v>47</v>
      </c>
      <c r="B60" s="1">
        <v>42664.399675925924</v>
      </c>
      <c r="C60">
        <v>880.3</v>
      </c>
      <c r="D60">
        <f t="shared" si="0"/>
        <v>431.69999999999993</v>
      </c>
      <c r="E60" s="20">
        <f t="shared" si="1"/>
        <v>0.78333333333333333</v>
      </c>
      <c r="F60">
        <f t="shared" si="2"/>
        <v>0.96191193771695982</v>
      </c>
    </row>
    <row r="61" spans="1:6" x14ac:dyDescent="0.25">
      <c r="A61">
        <v>48</v>
      </c>
      <c r="B61" s="1">
        <v>42664.400370370371</v>
      </c>
      <c r="C61">
        <v>882.2</v>
      </c>
      <c r="D61">
        <f t="shared" si="0"/>
        <v>433.6</v>
      </c>
      <c r="E61" s="20">
        <f t="shared" si="1"/>
        <v>0.8</v>
      </c>
      <c r="F61">
        <f t="shared" si="2"/>
        <v>0.9664798023730129</v>
      </c>
    </row>
    <row r="62" spans="1:6" x14ac:dyDescent="0.25">
      <c r="A62">
        <v>49</v>
      </c>
      <c r="B62" s="1">
        <v>42664.401064814818</v>
      </c>
      <c r="C62">
        <v>884</v>
      </c>
      <c r="D62">
        <f t="shared" si="0"/>
        <v>435.4</v>
      </c>
      <c r="E62" s="20">
        <f t="shared" si="1"/>
        <v>0.81666666666666665</v>
      </c>
      <c r="F62">
        <f t="shared" si="2"/>
        <v>0.97082658535822752</v>
      </c>
    </row>
    <row r="63" spans="1:6" x14ac:dyDescent="0.25">
      <c r="A63">
        <v>50</v>
      </c>
      <c r="B63" s="1">
        <v>42664.401759259257</v>
      </c>
      <c r="C63">
        <v>884</v>
      </c>
      <c r="D63">
        <f t="shared" si="0"/>
        <v>435.4</v>
      </c>
      <c r="E63" s="20">
        <f t="shared" si="1"/>
        <v>0.83333333333333337</v>
      </c>
      <c r="F63">
        <f t="shared" si="2"/>
        <v>0.97082658535822752</v>
      </c>
    </row>
    <row r="64" spans="1:6" x14ac:dyDescent="0.25">
      <c r="A64">
        <v>51</v>
      </c>
      <c r="B64" s="1">
        <v>42664.402453703704</v>
      </c>
      <c r="C64">
        <v>882.2</v>
      </c>
      <c r="D64">
        <f t="shared" si="0"/>
        <v>433.6</v>
      </c>
      <c r="E64" s="20">
        <f t="shared" si="1"/>
        <v>0.85</v>
      </c>
      <c r="F64">
        <f t="shared" si="2"/>
        <v>0.9664798023730129</v>
      </c>
    </row>
    <row r="65" spans="1:6" x14ac:dyDescent="0.25">
      <c r="A65">
        <v>52</v>
      </c>
      <c r="B65" s="1">
        <v>42664.403148148151</v>
      </c>
      <c r="C65">
        <v>881</v>
      </c>
      <c r="D65">
        <f t="shared" si="0"/>
        <v>432.4</v>
      </c>
      <c r="E65" s="20">
        <f t="shared" si="1"/>
        <v>0.8666666666666667</v>
      </c>
      <c r="F65">
        <f t="shared" si="2"/>
        <v>0.96359240864417695</v>
      </c>
    </row>
    <row r="66" spans="1:6" x14ac:dyDescent="0.25">
      <c r="A66">
        <v>53</v>
      </c>
      <c r="B66" s="1">
        <v>42664.40384259259</v>
      </c>
      <c r="C66">
        <v>879.1</v>
      </c>
      <c r="D66">
        <f t="shared" si="0"/>
        <v>430.5</v>
      </c>
      <c r="E66" s="20">
        <f t="shared" si="1"/>
        <v>0.8833333333333333</v>
      </c>
      <c r="F66">
        <f t="shared" si="2"/>
        <v>0.95903768424119173</v>
      </c>
    </row>
    <row r="67" spans="1:6" x14ac:dyDescent="0.25">
      <c r="A67">
        <v>54</v>
      </c>
      <c r="B67" s="1">
        <v>42664.404537037037</v>
      </c>
      <c r="C67">
        <v>879.7</v>
      </c>
      <c r="D67">
        <f t="shared" si="0"/>
        <v>431.1</v>
      </c>
      <c r="E67" s="20">
        <f t="shared" si="1"/>
        <v>0.9</v>
      </c>
      <c r="F67">
        <f t="shared" si="2"/>
        <v>0.96047377831280101</v>
      </c>
    </row>
    <row r="68" spans="1:6" x14ac:dyDescent="0.25">
      <c r="A68">
        <v>55</v>
      </c>
      <c r="B68" s="1">
        <v>42664.405231481483</v>
      </c>
      <c r="C68">
        <v>877.3</v>
      </c>
      <c r="D68">
        <f t="shared" si="0"/>
        <v>428.69999999999993</v>
      </c>
      <c r="E68" s="20">
        <f t="shared" si="1"/>
        <v>0.91666666666666663</v>
      </c>
      <c r="F68">
        <f t="shared" si="2"/>
        <v>0.95474173491356329</v>
      </c>
    </row>
    <row r="69" spans="1:6" x14ac:dyDescent="0.25">
      <c r="A69">
        <v>56</v>
      </c>
      <c r="B69" s="1">
        <v>42664.405925925923</v>
      </c>
      <c r="C69">
        <v>870</v>
      </c>
      <c r="D69">
        <f t="shared" si="0"/>
        <v>421.4</v>
      </c>
      <c r="E69" s="20">
        <f t="shared" si="1"/>
        <v>0.93333333333333335</v>
      </c>
      <c r="F69">
        <f t="shared" si="2"/>
        <v>0.93750603495772589</v>
      </c>
    </row>
    <row r="70" spans="1:6" x14ac:dyDescent="0.25">
      <c r="A70">
        <v>57</v>
      </c>
      <c r="B70" s="1">
        <v>42664.40662037037</v>
      </c>
      <c r="C70">
        <v>873.6</v>
      </c>
      <c r="D70">
        <f t="shared" si="0"/>
        <v>425</v>
      </c>
      <c r="E70" s="20">
        <f t="shared" si="1"/>
        <v>0.95</v>
      </c>
      <c r="F70">
        <f t="shared" si="2"/>
        <v>0.94596870887645979</v>
      </c>
    </row>
    <row r="71" spans="1:6" x14ac:dyDescent="0.25">
      <c r="A71">
        <v>58</v>
      </c>
      <c r="B71" s="1">
        <v>42664.407314814816</v>
      </c>
      <c r="C71">
        <v>870</v>
      </c>
      <c r="D71">
        <f t="shared" si="0"/>
        <v>421.4</v>
      </c>
      <c r="E71" s="20">
        <f t="shared" si="1"/>
        <v>0.96666666666666667</v>
      </c>
      <c r="F71">
        <f t="shared" si="2"/>
        <v>0.93750603495772589</v>
      </c>
    </row>
    <row r="72" spans="1:6" x14ac:dyDescent="0.25">
      <c r="A72">
        <v>59</v>
      </c>
      <c r="B72" s="1">
        <v>42664.408009259256</v>
      </c>
      <c r="C72">
        <v>865.1</v>
      </c>
      <c r="D72">
        <f t="shared" si="0"/>
        <v>416.5</v>
      </c>
      <c r="E72" s="20">
        <f t="shared" si="1"/>
        <v>0.98333333333333328</v>
      </c>
      <c r="F72">
        <f t="shared" si="2"/>
        <v>0.92610127966582356</v>
      </c>
    </row>
    <row r="73" spans="1:6" x14ac:dyDescent="0.25">
      <c r="A73">
        <v>60</v>
      </c>
      <c r="B73" s="1">
        <v>42664.408703703702</v>
      </c>
      <c r="C73">
        <v>869.4</v>
      </c>
      <c r="D73">
        <f t="shared" si="0"/>
        <v>420.79999999999995</v>
      </c>
      <c r="E73" s="20">
        <f t="shared" si="1"/>
        <v>1</v>
      </c>
      <c r="F73">
        <f t="shared" si="2"/>
        <v>0.93610252595540577</v>
      </c>
    </row>
    <row r="74" spans="1:6" x14ac:dyDescent="0.25">
      <c r="A74">
        <v>61</v>
      </c>
      <c r="B74" s="1">
        <v>42664.409398148149</v>
      </c>
      <c r="C74">
        <v>879.1</v>
      </c>
      <c r="D74">
        <f t="shared" si="0"/>
        <v>430.5</v>
      </c>
      <c r="E74" s="20">
        <f t="shared" si="1"/>
        <v>1.0166666666666666</v>
      </c>
      <c r="F74">
        <f t="shared" si="2"/>
        <v>0.95903768424119173</v>
      </c>
    </row>
    <row r="75" spans="1:6" x14ac:dyDescent="0.25">
      <c r="A75">
        <v>62</v>
      </c>
      <c r="B75" s="1">
        <v>42664.410092592596</v>
      </c>
      <c r="C75">
        <v>887.1</v>
      </c>
      <c r="D75">
        <f t="shared" si="0"/>
        <v>438.5</v>
      </c>
      <c r="E75" s="20">
        <f t="shared" si="1"/>
        <v>1.0333333333333334</v>
      </c>
      <c r="F75">
        <f t="shared" si="2"/>
        <v>0.97835729020569762</v>
      </c>
    </row>
    <row r="76" spans="1:6" x14ac:dyDescent="0.25">
      <c r="A76">
        <v>63</v>
      </c>
      <c r="B76" s="1">
        <v>42664.410787037035</v>
      </c>
      <c r="C76">
        <v>888.3</v>
      </c>
      <c r="D76">
        <f t="shared" si="0"/>
        <v>439.69999999999993</v>
      </c>
      <c r="E76" s="20">
        <f t="shared" si="1"/>
        <v>1.05</v>
      </c>
      <c r="F76">
        <f t="shared" si="2"/>
        <v>0.98128769523311432</v>
      </c>
    </row>
    <row r="77" spans="1:6" x14ac:dyDescent="0.25">
      <c r="A77">
        <v>64</v>
      </c>
      <c r="B77" s="1">
        <v>42664.411481481482</v>
      </c>
      <c r="C77">
        <v>879.1</v>
      </c>
      <c r="D77">
        <f t="shared" si="0"/>
        <v>430.5</v>
      </c>
      <c r="E77" s="20">
        <f t="shared" si="1"/>
        <v>1.0666666666666667</v>
      </c>
      <c r="F77">
        <f t="shared" si="2"/>
        <v>0.95903768424119173</v>
      </c>
    </row>
    <row r="78" spans="1:6" x14ac:dyDescent="0.25">
      <c r="A78">
        <v>65</v>
      </c>
      <c r="B78" s="1">
        <v>42664.412175925929</v>
      </c>
      <c r="C78">
        <v>837.6</v>
      </c>
      <c r="D78">
        <f t="shared" ref="D78:D111" si="3">(C78+$B$9)</f>
        <v>389</v>
      </c>
      <c r="E78" s="20">
        <f t="shared" ref="E78:E110" si="4">A78/60</f>
        <v>1.0833333333333333</v>
      </c>
      <c r="F78">
        <f t="shared" ref="F78:F110" si="5">-LN((D78-$B$7)/($D$13-$B$7))</f>
        <v>0.86440177662911055</v>
      </c>
    </row>
    <row r="79" spans="1:6" x14ac:dyDescent="0.25">
      <c r="A79">
        <v>66</v>
      </c>
      <c r="B79" s="1">
        <v>42664.412870370368</v>
      </c>
      <c r="C79">
        <v>816.2</v>
      </c>
      <c r="D79">
        <f t="shared" si="3"/>
        <v>367.6</v>
      </c>
      <c r="E79" s="20">
        <f t="shared" si="4"/>
        <v>1.1000000000000001</v>
      </c>
      <c r="F79">
        <f t="shared" si="5"/>
        <v>0.81889105249794991</v>
      </c>
    </row>
    <row r="80" spans="1:6" x14ac:dyDescent="0.25">
      <c r="A80">
        <v>67</v>
      </c>
      <c r="B80" s="1">
        <v>42664.413564814815</v>
      </c>
      <c r="C80">
        <v>788.8</v>
      </c>
      <c r="D80">
        <f t="shared" si="3"/>
        <v>340.19999999999993</v>
      </c>
      <c r="E80" s="20">
        <f t="shared" si="4"/>
        <v>1.1166666666666667</v>
      </c>
      <c r="F80">
        <f t="shared" si="5"/>
        <v>0.76348978328841199</v>
      </c>
    </row>
    <row r="81" spans="1:6" x14ac:dyDescent="0.25">
      <c r="A81">
        <v>68</v>
      </c>
      <c r="B81" s="1">
        <v>42664.414259259262</v>
      </c>
      <c r="C81">
        <v>768.6</v>
      </c>
      <c r="D81">
        <f t="shared" si="3"/>
        <v>320</v>
      </c>
      <c r="E81" s="20">
        <f t="shared" si="4"/>
        <v>1.1333333333333333</v>
      </c>
      <c r="F81">
        <f t="shared" si="5"/>
        <v>0.72452632043352239</v>
      </c>
    </row>
    <row r="82" spans="1:6" x14ac:dyDescent="0.25">
      <c r="A82">
        <v>69</v>
      </c>
      <c r="B82" s="1">
        <v>42664.414953703701</v>
      </c>
      <c r="C82">
        <v>739.9</v>
      </c>
      <c r="D82">
        <f t="shared" si="3"/>
        <v>291.29999999999995</v>
      </c>
      <c r="E82" s="20">
        <f t="shared" si="4"/>
        <v>1.1499999999999999</v>
      </c>
      <c r="F82">
        <f t="shared" si="5"/>
        <v>0.6716546280282204</v>
      </c>
    </row>
    <row r="83" spans="1:6" x14ac:dyDescent="0.25">
      <c r="A83">
        <v>70</v>
      </c>
      <c r="B83" s="1">
        <v>42664.415648148148</v>
      </c>
      <c r="C83">
        <v>714.3</v>
      </c>
      <c r="D83">
        <f t="shared" si="3"/>
        <v>265.69999999999993</v>
      </c>
      <c r="E83" s="20">
        <f t="shared" si="4"/>
        <v>1.1666666666666667</v>
      </c>
      <c r="F83">
        <f t="shared" si="5"/>
        <v>0.62674267755220681</v>
      </c>
    </row>
    <row r="84" spans="1:6" x14ac:dyDescent="0.25">
      <c r="A84">
        <v>71</v>
      </c>
      <c r="B84" s="1">
        <v>42664.416342592594</v>
      </c>
      <c r="C84">
        <v>695.4</v>
      </c>
      <c r="D84">
        <f t="shared" si="3"/>
        <v>246.79999999999995</v>
      </c>
      <c r="E84" s="20">
        <f t="shared" si="4"/>
        <v>1.1833333333333333</v>
      </c>
      <c r="F84">
        <f t="shared" si="5"/>
        <v>0.59483315840776629</v>
      </c>
    </row>
    <row r="85" spans="1:6" x14ac:dyDescent="0.25">
      <c r="A85">
        <v>72</v>
      </c>
      <c r="B85" s="1">
        <v>42664.417037037034</v>
      </c>
      <c r="C85">
        <v>671.6</v>
      </c>
      <c r="D85">
        <f t="shared" si="3"/>
        <v>223</v>
      </c>
      <c r="E85" s="20">
        <f t="shared" si="4"/>
        <v>1.2</v>
      </c>
      <c r="F85">
        <f t="shared" si="5"/>
        <v>0.55604713337260991</v>
      </c>
    </row>
    <row r="86" spans="1:6" x14ac:dyDescent="0.25">
      <c r="A86">
        <v>73</v>
      </c>
      <c r="B86" s="1">
        <v>42664.417731481481</v>
      </c>
      <c r="C86">
        <v>648.4</v>
      </c>
      <c r="D86">
        <f t="shared" si="3"/>
        <v>199.79999999999995</v>
      </c>
      <c r="E86" s="20">
        <f t="shared" si="4"/>
        <v>1.2166666666666666</v>
      </c>
      <c r="F86">
        <f t="shared" si="5"/>
        <v>0.51963381980250789</v>
      </c>
    </row>
    <row r="87" spans="1:6" x14ac:dyDescent="0.25">
      <c r="A87">
        <v>74</v>
      </c>
      <c r="B87" s="1">
        <v>42664.418425925927</v>
      </c>
      <c r="C87">
        <v>632.5</v>
      </c>
      <c r="D87">
        <f t="shared" si="3"/>
        <v>183.89999999999998</v>
      </c>
      <c r="E87" s="20">
        <f t="shared" si="4"/>
        <v>1.2333333333333334</v>
      </c>
      <c r="F87">
        <f t="shared" si="5"/>
        <v>0.49542251155617495</v>
      </c>
    </row>
    <row r="88" spans="1:6" x14ac:dyDescent="0.25">
      <c r="A88">
        <v>75</v>
      </c>
      <c r="B88" s="1">
        <v>42664.419120370374</v>
      </c>
      <c r="C88">
        <v>616.6</v>
      </c>
      <c r="D88">
        <f t="shared" si="3"/>
        <v>168</v>
      </c>
      <c r="E88" s="20">
        <f t="shared" si="4"/>
        <v>1.25</v>
      </c>
      <c r="F88">
        <f t="shared" si="5"/>
        <v>0.47178356053690579</v>
      </c>
    </row>
    <row r="89" spans="1:6" x14ac:dyDescent="0.25">
      <c r="A89">
        <v>76</v>
      </c>
      <c r="B89" s="1">
        <v>42664.419814814813</v>
      </c>
      <c r="C89">
        <v>601.29999999999995</v>
      </c>
      <c r="D89">
        <f t="shared" si="3"/>
        <v>152.69999999999993</v>
      </c>
      <c r="E89" s="20">
        <f t="shared" si="4"/>
        <v>1.2666666666666666</v>
      </c>
      <c r="F89">
        <f t="shared" si="5"/>
        <v>0.44955235075290662</v>
      </c>
    </row>
    <row r="90" spans="1:6" x14ac:dyDescent="0.25">
      <c r="A90">
        <v>77</v>
      </c>
      <c r="B90" s="1">
        <v>42664.42050925926</v>
      </c>
      <c r="C90">
        <v>597.70000000000005</v>
      </c>
      <c r="D90">
        <f t="shared" si="3"/>
        <v>149.10000000000002</v>
      </c>
      <c r="E90" s="20">
        <f t="shared" si="4"/>
        <v>1.2833333333333334</v>
      </c>
      <c r="F90">
        <f t="shared" si="5"/>
        <v>0.44439252849817529</v>
      </c>
    </row>
    <row r="91" spans="1:6" x14ac:dyDescent="0.25">
      <c r="A91">
        <v>78</v>
      </c>
      <c r="B91" s="1">
        <v>42664.421203703707</v>
      </c>
      <c r="C91">
        <v>591</v>
      </c>
      <c r="D91">
        <f t="shared" si="3"/>
        <v>142.39999999999998</v>
      </c>
      <c r="E91" s="20">
        <f t="shared" si="4"/>
        <v>1.3</v>
      </c>
      <c r="F91">
        <f t="shared" si="5"/>
        <v>0.43485983910942516</v>
      </c>
    </row>
    <row r="92" spans="1:6" x14ac:dyDescent="0.25">
      <c r="A92">
        <v>79</v>
      </c>
      <c r="B92" s="1">
        <v>42664.421898148146</v>
      </c>
      <c r="C92">
        <v>576.29999999999995</v>
      </c>
      <c r="D92">
        <f t="shared" si="3"/>
        <v>127.69999999999993</v>
      </c>
      <c r="E92" s="20">
        <f t="shared" si="4"/>
        <v>1.3166666666666667</v>
      </c>
      <c r="F92">
        <f t="shared" si="5"/>
        <v>0.41425789119317807</v>
      </c>
    </row>
    <row r="93" spans="1:6" x14ac:dyDescent="0.25">
      <c r="A93">
        <v>80</v>
      </c>
      <c r="B93" s="1">
        <v>42664.422592592593</v>
      </c>
      <c r="C93">
        <v>573.9</v>
      </c>
      <c r="D93">
        <f t="shared" si="3"/>
        <v>125.29999999999995</v>
      </c>
      <c r="E93" s="20">
        <f t="shared" si="4"/>
        <v>1.3333333333333333</v>
      </c>
      <c r="F93">
        <f t="shared" si="5"/>
        <v>0.41093424874847601</v>
      </c>
    </row>
    <row r="94" spans="1:6" x14ac:dyDescent="0.25">
      <c r="A94">
        <v>81</v>
      </c>
      <c r="B94" s="1">
        <v>42664.42328703704</v>
      </c>
      <c r="C94">
        <v>566.5</v>
      </c>
      <c r="D94">
        <f t="shared" si="3"/>
        <v>117.89999999999998</v>
      </c>
      <c r="E94" s="20">
        <f t="shared" si="4"/>
        <v>1.35</v>
      </c>
      <c r="F94">
        <f t="shared" si="5"/>
        <v>0.40075534380653888</v>
      </c>
    </row>
    <row r="95" spans="1:6" x14ac:dyDescent="0.25">
      <c r="A95">
        <v>82</v>
      </c>
      <c r="B95" s="1">
        <v>42664.423981481479</v>
      </c>
      <c r="C95">
        <v>561.70000000000005</v>
      </c>
      <c r="D95">
        <f t="shared" si="3"/>
        <v>113.10000000000002</v>
      </c>
      <c r="E95" s="20">
        <f t="shared" si="4"/>
        <v>1.3666666666666667</v>
      </c>
      <c r="F95">
        <f t="shared" si="5"/>
        <v>0.394207782562219</v>
      </c>
    </row>
    <row r="96" spans="1:6" x14ac:dyDescent="0.25">
      <c r="A96">
        <v>83</v>
      </c>
      <c r="B96" s="1">
        <v>42664.424675925926</v>
      </c>
      <c r="C96">
        <v>556.79999999999995</v>
      </c>
      <c r="D96">
        <f t="shared" si="3"/>
        <v>108.19999999999993</v>
      </c>
      <c r="E96" s="20">
        <f t="shared" si="4"/>
        <v>1.3833333333333333</v>
      </c>
      <c r="F96">
        <f t="shared" si="5"/>
        <v>0.38756774190436855</v>
      </c>
    </row>
    <row r="97" spans="1:6" x14ac:dyDescent="0.25">
      <c r="A97">
        <v>84</v>
      </c>
      <c r="B97" s="1">
        <v>42664.425370370373</v>
      </c>
      <c r="C97">
        <v>548.79999999999995</v>
      </c>
      <c r="D97">
        <f t="shared" si="3"/>
        <v>100.19999999999993</v>
      </c>
      <c r="E97" s="20">
        <f t="shared" si="4"/>
        <v>1.4</v>
      </c>
      <c r="F97">
        <f t="shared" si="5"/>
        <v>0.37682072820377643</v>
      </c>
    </row>
    <row r="98" spans="1:6" x14ac:dyDescent="0.25">
      <c r="A98">
        <v>85</v>
      </c>
      <c r="B98" s="1">
        <v>42664.426064814812</v>
      </c>
      <c r="C98">
        <v>545.20000000000005</v>
      </c>
      <c r="D98">
        <f t="shared" si="3"/>
        <v>96.600000000000023</v>
      </c>
      <c r="E98" s="20">
        <f t="shared" si="4"/>
        <v>1.4166666666666667</v>
      </c>
      <c r="F98">
        <f t="shared" si="5"/>
        <v>0.37202199865387131</v>
      </c>
    </row>
    <row r="99" spans="1:6" x14ac:dyDescent="0.25">
      <c r="A99">
        <v>86</v>
      </c>
      <c r="B99" s="1">
        <v>42664.426759259259</v>
      </c>
      <c r="C99">
        <v>544.6</v>
      </c>
      <c r="D99">
        <f t="shared" si="3"/>
        <v>96</v>
      </c>
      <c r="E99" s="20">
        <f t="shared" si="4"/>
        <v>1.4333333333333333</v>
      </c>
      <c r="F99">
        <f t="shared" si="5"/>
        <v>0.37122444444437425</v>
      </c>
    </row>
    <row r="100" spans="1:6" x14ac:dyDescent="0.25">
      <c r="A100">
        <v>87</v>
      </c>
      <c r="B100" s="1">
        <v>42664.427453703705</v>
      </c>
      <c r="C100">
        <v>540.29999999999995</v>
      </c>
      <c r="D100">
        <f t="shared" si="3"/>
        <v>91.699999999999932</v>
      </c>
      <c r="E100" s="20">
        <f t="shared" si="4"/>
        <v>1.45</v>
      </c>
      <c r="F100">
        <f t="shared" si="5"/>
        <v>0.36552717828858933</v>
      </c>
    </row>
    <row r="101" spans="1:6" x14ac:dyDescent="0.25">
      <c r="A101">
        <v>88</v>
      </c>
      <c r="B101" s="1">
        <v>42664.428148148145</v>
      </c>
      <c r="C101">
        <v>537.20000000000005</v>
      </c>
      <c r="D101">
        <f t="shared" si="3"/>
        <v>88.600000000000023</v>
      </c>
      <c r="E101" s="20">
        <f t="shared" si="4"/>
        <v>1.4666666666666666</v>
      </c>
      <c r="F101">
        <f t="shared" si="5"/>
        <v>0.36143988932333432</v>
      </c>
    </row>
    <row r="102" spans="1:6" x14ac:dyDescent="0.25">
      <c r="A102">
        <v>89</v>
      </c>
      <c r="B102" s="1">
        <v>42664.428842592592</v>
      </c>
      <c r="C102">
        <v>532.4</v>
      </c>
      <c r="D102">
        <f t="shared" si="3"/>
        <v>83.799999999999955</v>
      </c>
      <c r="E102" s="20">
        <f t="shared" si="4"/>
        <v>1.4833333333333334</v>
      </c>
      <c r="F102">
        <f t="shared" si="5"/>
        <v>0.35514396086651961</v>
      </c>
    </row>
    <row r="103" spans="1:6" x14ac:dyDescent="0.25">
      <c r="A103">
        <v>90</v>
      </c>
      <c r="B103" s="1">
        <v>42664.429537037038</v>
      </c>
      <c r="C103">
        <v>564.70000000000005</v>
      </c>
      <c r="D103">
        <f t="shared" si="3"/>
        <v>116.10000000000002</v>
      </c>
      <c r="E103" s="20">
        <f t="shared" si="4"/>
        <v>1.5</v>
      </c>
      <c r="F103">
        <f t="shared" si="5"/>
        <v>0.39829498171248873</v>
      </c>
    </row>
    <row r="104" spans="1:6" x14ac:dyDescent="0.25">
      <c r="A104">
        <v>91</v>
      </c>
      <c r="B104" s="1">
        <v>42664.430231481485</v>
      </c>
      <c r="C104">
        <v>571.4</v>
      </c>
      <c r="D104">
        <f t="shared" si="3"/>
        <v>122.79999999999995</v>
      </c>
      <c r="E104" s="20">
        <f t="shared" si="4"/>
        <v>1.5166666666666666</v>
      </c>
      <c r="F104">
        <f t="shared" si="5"/>
        <v>0.40748382782474113</v>
      </c>
    </row>
    <row r="105" spans="1:6" x14ac:dyDescent="0.25">
      <c r="A105">
        <v>92</v>
      </c>
      <c r="B105" s="1">
        <v>42664.430925925924</v>
      </c>
      <c r="C105">
        <v>578.79999999999995</v>
      </c>
      <c r="D105">
        <f t="shared" si="3"/>
        <v>130.19999999999993</v>
      </c>
      <c r="E105" s="20">
        <f t="shared" si="4"/>
        <v>1.5333333333333334</v>
      </c>
      <c r="F105">
        <f t="shared" si="5"/>
        <v>0.41773180561572115</v>
      </c>
    </row>
    <row r="106" spans="1:6" x14ac:dyDescent="0.25">
      <c r="A106">
        <v>93</v>
      </c>
      <c r="B106" s="1">
        <v>42664.431620370371</v>
      </c>
      <c r="C106">
        <v>580.6</v>
      </c>
      <c r="D106">
        <f t="shared" si="3"/>
        <v>132</v>
      </c>
      <c r="E106" s="20">
        <f t="shared" si="4"/>
        <v>1.55</v>
      </c>
      <c r="F106">
        <f t="shared" si="5"/>
        <v>0.42024051773285764</v>
      </c>
    </row>
    <row r="107" spans="1:6" x14ac:dyDescent="0.25">
      <c r="A107">
        <v>94</v>
      </c>
      <c r="B107" s="1">
        <v>42664.432314814818</v>
      </c>
      <c r="C107">
        <v>575.70000000000005</v>
      </c>
      <c r="D107">
        <f t="shared" si="3"/>
        <v>127.10000000000002</v>
      </c>
      <c r="E107" s="20">
        <f t="shared" si="4"/>
        <v>1.5666666666666667</v>
      </c>
      <c r="F107">
        <f t="shared" si="5"/>
        <v>0.41342594438978558</v>
      </c>
    </row>
    <row r="108" spans="1:6" x14ac:dyDescent="0.25">
      <c r="A108">
        <v>95</v>
      </c>
      <c r="B108" s="1">
        <v>42664.433009259257</v>
      </c>
      <c r="C108">
        <v>569.6</v>
      </c>
      <c r="D108">
        <f t="shared" si="3"/>
        <v>121</v>
      </c>
      <c r="E108" s="20">
        <f t="shared" si="4"/>
        <v>1.5833333333333333</v>
      </c>
      <c r="F108">
        <f t="shared" si="5"/>
        <v>0.40500687595974399</v>
      </c>
    </row>
    <row r="109" spans="1:6" x14ac:dyDescent="0.25">
      <c r="A109">
        <v>96</v>
      </c>
      <c r="B109" s="1">
        <v>42664.433703703704</v>
      </c>
      <c r="C109">
        <v>550.1</v>
      </c>
      <c r="D109">
        <f t="shared" si="3"/>
        <v>101.5</v>
      </c>
      <c r="E109" s="20">
        <f t="shared" si="4"/>
        <v>1.6</v>
      </c>
      <c r="F109">
        <f t="shared" si="5"/>
        <v>0.37855927762195563</v>
      </c>
    </row>
    <row r="110" spans="1:6" x14ac:dyDescent="0.25">
      <c r="A110">
        <v>97</v>
      </c>
      <c r="B110" s="1">
        <v>42664.434398148151</v>
      </c>
      <c r="C110">
        <v>527.5</v>
      </c>
      <c r="D110">
        <f t="shared" si="3"/>
        <v>78.899999999999977</v>
      </c>
      <c r="E110" s="20">
        <f t="shared" si="4"/>
        <v>1.6166666666666667</v>
      </c>
      <c r="F110">
        <f t="shared" si="5"/>
        <v>0.34875749406343931</v>
      </c>
    </row>
    <row r="111" spans="1:6" x14ac:dyDescent="0.25">
      <c r="A111">
        <v>98</v>
      </c>
      <c r="B111" s="1">
        <v>42664.43509259259</v>
      </c>
      <c r="C111">
        <v>137.4</v>
      </c>
      <c r="D111">
        <f t="shared" si="3"/>
        <v>-311.20000000000005</v>
      </c>
    </row>
    <row r="112" spans="1:6" x14ac:dyDescent="0.25">
      <c r="A112">
        <v>99</v>
      </c>
      <c r="B112" s="1">
        <v>42664.435208333336</v>
      </c>
      <c r="D112" t="s">
        <v>0</v>
      </c>
    </row>
    <row r="113" spans="1:6" x14ac:dyDescent="0.25">
      <c r="A113">
        <v>100</v>
      </c>
      <c r="B113" s="1">
        <v>42664.435300925928</v>
      </c>
      <c r="E113" t="s">
        <v>0</v>
      </c>
      <c r="F11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G17" sqref="G17"/>
    </sheetView>
  </sheetViews>
  <sheetFormatPr defaultRowHeight="15" x14ac:dyDescent="0.25"/>
  <cols>
    <col min="1" max="1" width="25.5703125" customWidth="1"/>
    <col min="2" max="2" width="22.28515625" customWidth="1"/>
    <col min="3" max="3" width="22.5703125" customWidth="1"/>
    <col min="4" max="4" width="23.5703125" customWidth="1"/>
    <col min="5" max="5" width="17.85546875" customWidth="1"/>
    <col min="6" max="6" width="15.5703125" customWidth="1"/>
  </cols>
  <sheetData>
    <row r="1" spans="1:6" x14ac:dyDescent="0.25">
      <c r="A1" s="5" t="s">
        <v>1</v>
      </c>
      <c r="B1" s="3"/>
      <c r="C1" t="s">
        <v>14</v>
      </c>
      <c r="D1" t="s">
        <v>15</v>
      </c>
      <c r="E1" s="20" t="s">
        <v>16</v>
      </c>
      <c r="F1" t="s">
        <v>17</v>
      </c>
    </row>
    <row r="2" spans="1:6" x14ac:dyDescent="0.25">
      <c r="A2" s="6" t="s">
        <v>2</v>
      </c>
      <c r="C2">
        <v>6.94</v>
      </c>
      <c r="D2">
        <v>1080</v>
      </c>
      <c r="E2">
        <v>5</v>
      </c>
      <c r="F2">
        <f>(C2*D2)/E2/100</f>
        <v>14.990400000000001</v>
      </c>
    </row>
    <row r="3" spans="1:6" x14ac:dyDescent="0.25">
      <c r="A3" s="7">
        <v>0.33333333333333331</v>
      </c>
    </row>
    <row r="4" spans="1:6" ht="15.75" thickBot="1" x14ac:dyDescent="0.3">
      <c r="A4" s="8">
        <v>42671</v>
      </c>
    </row>
    <row r="5" spans="1:6" x14ac:dyDescent="0.25">
      <c r="A5" s="2"/>
    </row>
    <row r="6" spans="1:6" ht="15.75" thickBot="1" x14ac:dyDescent="0.3">
      <c r="A6" s="2" t="s">
        <v>3</v>
      </c>
    </row>
    <row r="7" spans="1:6" x14ac:dyDescent="0.25">
      <c r="A7" s="9" t="s">
        <v>4</v>
      </c>
      <c r="B7" s="11">
        <v>520</v>
      </c>
    </row>
    <row r="8" spans="1:6" x14ac:dyDescent="0.25">
      <c r="A8" s="10" t="s">
        <v>5</v>
      </c>
      <c r="B8" s="12">
        <v>400</v>
      </c>
    </row>
    <row r="9" spans="1:6" ht="15.75" thickBot="1" x14ac:dyDescent="0.3">
      <c r="A9" s="8" t="s">
        <v>6</v>
      </c>
      <c r="B9" s="13">
        <f>B8-B7</f>
        <v>-120</v>
      </c>
    </row>
    <row r="10" spans="1:6" x14ac:dyDescent="0.25">
      <c r="A10" s="14"/>
      <c r="B10" s="14"/>
    </row>
    <row r="11" spans="1:6" ht="15.75" thickBot="1" x14ac:dyDescent="0.3">
      <c r="A11" s="16" t="s">
        <v>7</v>
      </c>
      <c r="B11" s="14"/>
    </row>
    <row r="12" spans="1:6" ht="15.75" thickBot="1" x14ac:dyDescent="0.3">
      <c r="A12" s="17" t="s">
        <v>8</v>
      </c>
      <c r="B12" s="18" t="s">
        <v>9</v>
      </c>
      <c r="C12" s="18" t="s">
        <v>10</v>
      </c>
      <c r="D12" s="19" t="s">
        <v>11</v>
      </c>
      <c r="E12" s="21" t="s">
        <v>12</v>
      </c>
      <c r="F12" s="19" t="s">
        <v>13</v>
      </c>
    </row>
    <row r="13" spans="1:6" x14ac:dyDescent="0.25">
      <c r="A13">
        <v>0</v>
      </c>
      <c r="B13" s="1">
        <v>42664.410787037035</v>
      </c>
      <c r="C13">
        <v>888.3</v>
      </c>
      <c r="D13">
        <f t="shared" ref="D13:D14" si="0">(C13+$B$9)</f>
        <v>768.3</v>
      </c>
      <c r="E13" s="20">
        <f t="shared" ref="E13:E14" si="1">A13/60</f>
        <v>0</v>
      </c>
      <c r="F13">
        <f>-LN((D13-$B$8)/($D$13-$B$8))</f>
        <v>0</v>
      </c>
    </row>
    <row r="14" spans="1:6" x14ac:dyDescent="0.25">
      <c r="A14">
        <f>1+A13</f>
        <v>1</v>
      </c>
      <c r="B14" s="1">
        <v>42664.411481481482</v>
      </c>
      <c r="C14">
        <v>879.1</v>
      </c>
      <c r="D14">
        <f t="shared" si="0"/>
        <v>759.1</v>
      </c>
      <c r="E14" s="20">
        <f t="shared" si="1"/>
        <v>1.6666666666666666E-2</v>
      </c>
      <c r="F14">
        <f>-LN((D14-$B$8)/($D$13-$B$8))</f>
        <v>2.529692221898229E-2</v>
      </c>
    </row>
    <row r="15" spans="1:6" x14ac:dyDescent="0.25">
      <c r="A15">
        <f t="shared" ref="A15:A39" si="2">1+A14</f>
        <v>2</v>
      </c>
      <c r="B15" s="1">
        <v>42664.412175925929</v>
      </c>
      <c r="C15">
        <v>837.6</v>
      </c>
      <c r="D15">
        <f t="shared" ref="D15:D39" si="3">(C15+$B$9)</f>
        <v>717.6</v>
      </c>
      <c r="E15" s="20">
        <f t="shared" ref="E15:E39" si="4">A15/60</f>
        <v>3.3333333333333333E-2</v>
      </c>
      <c r="F15">
        <f t="shared" ref="F15:F39" si="5">-LN((D15-$B$8)/($D$13-$B$8))</f>
        <v>0.14810509407803871</v>
      </c>
    </row>
    <row r="16" spans="1:6" x14ac:dyDescent="0.25">
      <c r="A16">
        <f t="shared" si="2"/>
        <v>3</v>
      </c>
      <c r="B16" s="1">
        <v>42664.412870370368</v>
      </c>
      <c r="C16">
        <v>816.2</v>
      </c>
      <c r="D16">
        <f t="shared" si="3"/>
        <v>696.2</v>
      </c>
      <c r="E16" s="20">
        <f t="shared" si="4"/>
        <v>0.05</v>
      </c>
      <c r="F16">
        <f t="shared" si="5"/>
        <v>0.21786292161732099</v>
      </c>
    </row>
    <row r="17" spans="1:6" x14ac:dyDescent="0.25">
      <c r="A17">
        <f t="shared" si="2"/>
        <v>4</v>
      </c>
      <c r="B17" s="1">
        <v>42664.413564814815</v>
      </c>
      <c r="C17">
        <v>788.8</v>
      </c>
      <c r="D17">
        <f t="shared" si="3"/>
        <v>668.8</v>
      </c>
      <c r="E17" s="20">
        <f t="shared" si="4"/>
        <v>6.6666666666666666E-2</v>
      </c>
      <c r="F17">
        <f t="shared" si="5"/>
        <v>0.31493021480202515</v>
      </c>
    </row>
    <row r="18" spans="1:6" x14ac:dyDescent="0.25">
      <c r="A18">
        <f t="shared" si="2"/>
        <v>5</v>
      </c>
      <c r="B18" s="1">
        <v>42664.414259259262</v>
      </c>
      <c r="C18">
        <v>768.6</v>
      </c>
      <c r="D18">
        <f t="shared" si="3"/>
        <v>648.6</v>
      </c>
      <c r="E18" s="20">
        <f t="shared" si="4"/>
        <v>8.3333333333333329E-2</v>
      </c>
      <c r="F18">
        <f t="shared" si="5"/>
        <v>0.39305264437440868</v>
      </c>
    </row>
    <row r="19" spans="1:6" x14ac:dyDescent="0.25">
      <c r="A19">
        <f t="shared" si="2"/>
        <v>6</v>
      </c>
      <c r="B19" s="1">
        <v>42664.414953703701</v>
      </c>
      <c r="C19">
        <v>739.9</v>
      </c>
      <c r="D19">
        <f t="shared" si="3"/>
        <v>619.9</v>
      </c>
      <c r="E19" s="20">
        <f t="shared" si="4"/>
        <v>0.1</v>
      </c>
      <c r="F19">
        <f t="shared" si="5"/>
        <v>0.51572492589030405</v>
      </c>
    </row>
    <row r="20" spans="1:6" x14ac:dyDescent="0.25">
      <c r="A20">
        <f t="shared" si="2"/>
        <v>7</v>
      </c>
      <c r="B20" s="1">
        <v>42664.415648148148</v>
      </c>
      <c r="C20">
        <v>714.3</v>
      </c>
      <c r="D20">
        <f t="shared" si="3"/>
        <v>594.29999999999995</v>
      </c>
      <c r="E20" s="20">
        <f t="shared" si="4"/>
        <v>0.11666666666666667</v>
      </c>
      <c r="F20">
        <f t="shared" si="5"/>
        <v>0.63949446706762536</v>
      </c>
    </row>
    <row r="21" spans="1:6" x14ac:dyDescent="0.25">
      <c r="A21">
        <f t="shared" si="2"/>
        <v>8</v>
      </c>
      <c r="B21" s="1">
        <v>42664.416342592594</v>
      </c>
      <c r="C21">
        <v>695.4</v>
      </c>
      <c r="D21">
        <f t="shared" si="3"/>
        <v>575.4</v>
      </c>
      <c r="E21" s="20">
        <f t="shared" si="4"/>
        <v>0.13333333333333333</v>
      </c>
      <c r="F21">
        <f t="shared" si="5"/>
        <v>0.74182874351293693</v>
      </c>
    </row>
    <row r="22" spans="1:6" x14ac:dyDescent="0.25">
      <c r="A22">
        <f t="shared" si="2"/>
        <v>9</v>
      </c>
      <c r="B22" s="1">
        <v>42664.417037037034</v>
      </c>
      <c r="C22">
        <v>671.6</v>
      </c>
      <c r="D22">
        <f t="shared" si="3"/>
        <v>551.6</v>
      </c>
      <c r="E22" s="20">
        <f t="shared" si="4"/>
        <v>0.15</v>
      </c>
      <c r="F22">
        <f t="shared" si="5"/>
        <v>0.88765235024274802</v>
      </c>
    </row>
    <row r="23" spans="1:6" x14ac:dyDescent="0.25">
      <c r="A23">
        <f t="shared" si="2"/>
        <v>10</v>
      </c>
      <c r="B23" s="1">
        <v>42664.417731481481</v>
      </c>
      <c r="C23">
        <v>648.4</v>
      </c>
      <c r="D23">
        <f t="shared" si="3"/>
        <v>528.4</v>
      </c>
      <c r="E23" s="20">
        <f t="shared" si="4"/>
        <v>0.16666666666666666</v>
      </c>
      <c r="F23">
        <f t="shared" si="5"/>
        <v>1.0537474321951588</v>
      </c>
    </row>
    <row r="24" spans="1:6" x14ac:dyDescent="0.25">
      <c r="A24">
        <f t="shared" si="2"/>
        <v>11</v>
      </c>
      <c r="B24" s="1">
        <v>42664.418425925927</v>
      </c>
      <c r="C24">
        <v>632.5</v>
      </c>
      <c r="D24">
        <f t="shared" si="3"/>
        <v>512.5</v>
      </c>
      <c r="E24" s="20">
        <f t="shared" si="4"/>
        <v>0.18333333333333332</v>
      </c>
      <c r="F24">
        <f t="shared" si="5"/>
        <v>1.1859446018065447</v>
      </c>
    </row>
    <row r="25" spans="1:6" x14ac:dyDescent="0.25">
      <c r="A25">
        <f t="shared" si="2"/>
        <v>12</v>
      </c>
      <c r="B25" s="1">
        <v>42664.419120370374</v>
      </c>
      <c r="C25">
        <v>616.6</v>
      </c>
      <c r="D25">
        <f t="shared" si="3"/>
        <v>496.6</v>
      </c>
      <c r="E25" s="20">
        <f t="shared" si="4"/>
        <v>0.2</v>
      </c>
      <c r="F25">
        <f t="shared" si="5"/>
        <v>1.338319082232547</v>
      </c>
    </row>
    <row r="26" spans="1:6" x14ac:dyDescent="0.25">
      <c r="A26">
        <f t="shared" si="2"/>
        <v>13</v>
      </c>
      <c r="B26" s="1">
        <v>42664.419814814813</v>
      </c>
      <c r="C26">
        <v>601.29999999999995</v>
      </c>
      <c r="D26">
        <f t="shared" si="3"/>
        <v>481.29999999999995</v>
      </c>
      <c r="E26" s="20">
        <f t="shared" si="4"/>
        <v>0.21666666666666667</v>
      </c>
      <c r="F26">
        <f t="shared" si="5"/>
        <v>1.5107518068972552</v>
      </c>
    </row>
    <row r="27" spans="1:6" x14ac:dyDescent="0.25">
      <c r="A27">
        <f t="shared" si="2"/>
        <v>14</v>
      </c>
      <c r="B27" s="1">
        <v>42664.42050925926</v>
      </c>
      <c r="C27">
        <v>597.70000000000005</v>
      </c>
      <c r="D27">
        <f t="shared" si="3"/>
        <v>477.70000000000005</v>
      </c>
      <c r="E27" s="20">
        <f t="shared" si="4"/>
        <v>0.23333333333333334</v>
      </c>
      <c r="F27">
        <f t="shared" si="5"/>
        <v>1.5560425660774171</v>
      </c>
    </row>
    <row r="28" spans="1:6" x14ac:dyDescent="0.25">
      <c r="A28">
        <f t="shared" si="2"/>
        <v>15</v>
      </c>
      <c r="B28" s="1">
        <v>42664.421203703707</v>
      </c>
      <c r="C28">
        <v>591</v>
      </c>
      <c r="D28">
        <f t="shared" si="3"/>
        <v>471</v>
      </c>
      <c r="E28" s="20">
        <f t="shared" si="4"/>
        <v>0.25</v>
      </c>
      <c r="F28">
        <f t="shared" si="5"/>
        <v>1.646217946409704</v>
      </c>
    </row>
    <row r="29" spans="1:6" x14ac:dyDescent="0.25">
      <c r="A29">
        <f t="shared" si="2"/>
        <v>16</v>
      </c>
      <c r="B29" s="1">
        <v>42664.421898148146</v>
      </c>
      <c r="C29">
        <v>576.29999999999995</v>
      </c>
      <c r="D29">
        <f t="shared" si="3"/>
        <v>456.29999999999995</v>
      </c>
      <c r="E29" s="20">
        <f t="shared" si="4"/>
        <v>0.26666666666666666</v>
      </c>
      <c r="F29">
        <f t="shared" si="5"/>
        <v>1.8782032883053756</v>
      </c>
    </row>
    <row r="30" spans="1:6" x14ac:dyDescent="0.25">
      <c r="A30">
        <f t="shared" si="2"/>
        <v>17</v>
      </c>
      <c r="B30" s="1">
        <v>42664.422592592593</v>
      </c>
      <c r="C30">
        <v>573.9</v>
      </c>
      <c r="D30">
        <f t="shared" si="3"/>
        <v>453.9</v>
      </c>
      <c r="E30" s="20">
        <f t="shared" si="4"/>
        <v>0.28333333333333333</v>
      </c>
      <c r="F30">
        <f t="shared" si="5"/>
        <v>1.9217673455360684</v>
      </c>
    </row>
    <row r="31" spans="1:6" x14ac:dyDescent="0.25">
      <c r="A31">
        <f t="shared" si="2"/>
        <v>18</v>
      </c>
      <c r="B31" s="1">
        <v>42664.42328703704</v>
      </c>
      <c r="C31">
        <v>566.5</v>
      </c>
      <c r="D31">
        <f t="shared" si="3"/>
        <v>446.5</v>
      </c>
      <c r="E31" s="20">
        <f t="shared" si="4"/>
        <v>0.3</v>
      </c>
      <c r="F31">
        <f t="shared" si="5"/>
        <v>2.069445510857709</v>
      </c>
    </row>
    <row r="32" spans="1:6" x14ac:dyDescent="0.25">
      <c r="A32">
        <f t="shared" si="2"/>
        <v>19</v>
      </c>
      <c r="B32" s="1">
        <v>42664.423981481479</v>
      </c>
      <c r="C32">
        <v>561.70000000000005</v>
      </c>
      <c r="D32">
        <f t="shared" si="3"/>
        <v>441.70000000000005</v>
      </c>
      <c r="E32" s="20">
        <f t="shared" si="4"/>
        <v>0.31666666666666665</v>
      </c>
      <c r="F32">
        <f t="shared" si="5"/>
        <v>2.1783966946462625</v>
      </c>
    </row>
    <row r="33" spans="1:6" x14ac:dyDescent="0.25">
      <c r="A33">
        <f t="shared" si="2"/>
        <v>20</v>
      </c>
      <c r="B33" s="1">
        <v>42664.424675925926</v>
      </c>
      <c r="C33">
        <v>556.79999999999995</v>
      </c>
      <c r="D33">
        <f t="shared" si="3"/>
        <v>436.79999999999995</v>
      </c>
      <c r="E33" s="20">
        <f t="shared" si="4"/>
        <v>0.33333333333333331</v>
      </c>
      <c r="F33">
        <f t="shared" si="5"/>
        <v>2.3033999782761354</v>
      </c>
    </row>
    <row r="34" spans="1:6" x14ac:dyDescent="0.25">
      <c r="A34">
        <f t="shared" si="2"/>
        <v>21</v>
      </c>
      <c r="B34" s="1">
        <v>42664.425370370373</v>
      </c>
      <c r="C34">
        <v>548.79999999999995</v>
      </c>
      <c r="D34">
        <f t="shared" si="3"/>
        <v>428.79999999999995</v>
      </c>
      <c r="E34" s="20">
        <f t="shared" si="4"/>
        <v>0.35</v>
      </c>
      <c r="F34">
        <f t="shared" si="5"/>
        <v>2.548522436309121</v>
      </c>
    </row>
    <row r="35" spans="1:6" x14ac:dyDescent="0.25">
      <c r="A35">
        <f t="shared" si="2"/>
        <v>22</v>
      </c>
      <c r="B35" s="1">
        <v>42664.426064814812</v>
      </c>
      <c r="C35">
        <v>545.20000000000005</v>
      </c>
      <c r="D35">
        <f t="shared" si="3"/>
        <v>425.20000000000005</v>
      </c>
      <c r="E35" s="20">
        <f t="shared" si="4"/>
        <v>0.36666666666666664</v>
      </c>
      <c r="F35">
        <f t="shared" si="5"/>
        <v>2.6820538289336402</v>
      </c>
    </row>
    <row r="36" spans="1:6" x14ac:dyDescent="0.25">
      <c r="A36">
        <f t="shared" si="2"/>
        <v>23</v>
      </c>
      <c r="B36" s="1">
        <v>42664.426759259259</v>
      </c>
      <c r="C36">
        <v>544.6</v>
      </c>
      <c r="D36">
        <f t="shared" si="3"/>
        <v>424.6</v>
      </c>
      <c r="E36" s="20">
        <f t="shared" si="4"/>
        <v>0.38333333333333336</v>
      </c>
      <c r="F36">
        <f t="shared" si="5"/>
        <v>2.7061513805127015</v>
      </c>
    </row>
    <row r="37" spans="1:6" x14ac:dyDescent="0.25">
      <c r="A37">
        <f t="shared" si="2"/>
        <v>24</v>
      </c>
      <c r="B37" s="1">
        <v>42664.427453703705</v>
      </c>
      <c r="C37">
        <v>540.29999999999995</v>
      </c>
      <c r="D37">
        <f t="shared" si="3"/>
        <v>420.29999999999995</v>
      </c>
      <c r="E37" s="20">
        <f t="shared" si="4"/>
        <v>0.4</v>
      </c>
      <c r="F37">
        <f t="shared" si="5"/>
        <v>2.89827693740328</v>
      </c>
    </row>
    <row r="38" spans="1:6" x14ac:dyDescent="0.25">
      <c r="A38">
        <f t="shared" si="2"/>
        <v>25</v>
      </c>
      <c r="B38" s="1">
        <v>42664.428148148145</v>
      </c>
      <c r="C38">
        <v>537.20000000000005</v>
      </c>
      <c r="D38">
        <f t="shared" si="3"/>
        <v>417.20000000000005</v>
      </c>
      <c r="E38" s="20">
        <f t="shared" si="4"/>
        <v>0.41666666666666669</v>
      </c>
      <c r="F38">
        <f t="shared" si="5"/>
        <v>3.0639884396316095</v>
      </c>
    </row>
    <row r="39" spans="1:6" x14ac:dyDescent="0.25">
      <c r="A39">
        <f t="shared" si="2"/>
        <v>26</v>
      </c>
      <c r="B39" s="1">
        <v>42664.428842592592</v>
      </c>
      <c r="C39">
        <v>532.4</v>
      </c>
      <c r="D39">
        <f t="shared" si="3"/>
        <v>412.4</v>
      </c>
      <c r="E39" s="20">
        <f t="shared" si="4"/>
        <v>0.43333333333333335</v>
      </c>
      <c r="F39">
        <f t="shared" si="5"/>
        <v>3.39120135084003</v>
      </c>
    </row>
    <row r="40" spans="1:6" x14ac:dyDescent="0.25">
      <c r="B40" s="1"/>
      <c r="E40" s="20"/>
    </row>
    <row r="41" spans="1:6" x14ac:dyDescent="0.25">
      <c r="B41" s="1"/>
      <c r="E41" s="20"/>
    </row>
    <row r="42" spans="1:6" x14ac:dyDescent="0.25">
      <c r="B42" s="1"/>
      <c r="E42" s="20"/>
    </row>
    <row r="43" spans="1:6" x14ac:dyDescent="0.25">
      <c r="B43" s="1"/>
      <c r="E43" s="20"/>
    </row>
    <row r="44" spans="1:6" x14ac:dyDescent="0.25">
      <c r="B44" s="1"/>
      <c r="E44" s="20"/>
    </row>
    <row r="45" spans="1:6" x14ac:dyDescent="0.25">
      <c r="B45" s="1"/>
      <c r="E45" s="20"/>
    </row>
    <row r="46" spans="1:6" x14ac:dyDescent="0.25">
      <c r="B46" s="1"/>
      <c r="E46" s="20"/>
    </row>
    <row r="47" spans="1:6" x14ac:dyDescent="0.25">
      <c r="B47" s="1"/>
      <c r="E47" s="20"/>
    </row>
    <row r="48" spans="1:6" x14ac:dyDescent="0.25">
      <c r="B48" s="1"/>
    </row>
    <row r="49" spans="2:2" x14ac:dyDescent="0.25">
      <c r="B49" s="1"/>
    </row>
    <row r="50" spans="2:2" x14ac:dyDescent="0.25">
      <c r="B5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Concentration analysis</vt:lpstr>
      <vt:lpstr>Air exchange rate anaylsis</vt:lpstr>
      <vt:lpstr>Concentration Plot</vt:lpstr>
      <vt:lpstr>Air exchange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Alvaro</dc:creator>
  <cp:lastModifiedBy>ca1133</cp:lastModifiedBy>
  <cp:lastPrinted>2016-11-19T03:58:52Z</cp:lastPrinted>
  <dcterms:created xsi:type="dcterms:W3CDTF">2016-10-28T16:21:05Z</dcterms:created>
  <dcterms:modified xsi:type="dcterms:W3CDTF">2016-12-08T23:28:27Z</dcterms:modified>
</cp:coreProperties>
</file>