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1600" windowHeight="9735"/>
  </bookViews>
  <sheets>
    <sheet name="buyback" sheetId="1" r:id="rId1"/>
    <sheet name="compelling" sheetId="4" r:id="rId2"/>
  </sheets>
  <calcPr calcId="152511"/>
</workbook>
</file>

<file path=xl/calcChain.xml><?xml version="1.0" encoding="utf-8"?>
<calcChain xmlns="http://schemas.openxmlformats.org/spreadsheetml/2006/main">
  <c r="B3" i="4" l="1"/>
  <c r="A3" i="4"/>
  <c r="B7" i="4"/>
  <c r="A7" i="4"/>
  <c r="B5" i="4"/>
  <c r="A5" i="4"/>
  <c r="B13" i="4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" i="1"/>
  <c r="B14" i="4" l="1"/>
</calcChain>
</file>

<file path=xl/sharedStrings.xml><?xml version="1.0" encoding="utf-8"?>
<sst xmlns="http://schemas.openxmlformats.org/spreadsheetml/2006/main" count="58" uniqueCount="32">
  <si>
    <t>The following table illustrates the embedded energy and carbon dioxide of reusable mason jars, disposable paper cups, and disposable plastic cups.</t>
  </si>
  <si>
    <t>Raw Data</t>
  </si>
  <si>
    <t>Embedded Energy and Carbon Dioxide of HSU Drinking Vessels</t>
  </si>
  <si>
    <t>Embedded Energy</t>
  </si>
  <si>
    <t>Unit</t>
  </si>
  <si>
    <t>Embedded CO2</t>
  </si>
  <si>
    <t>Uses</t>
  </si>
  <si>
    <t>EE of Mason Jars (kWh)</t>
  </si>
  <si>
    <t>Embedded CO2 of Mason Jars (kg)</t>
  </si>
  <si>
    <t>EE of Paper Cups (kWh)</t>
  </si>
  <si>
    <t>Embedded CO2 of Paper Cups (kg)</t>
  </si>
  <si>
    <t>EE of Plastic Cups (kWh)</t>
  </si>
  <si>
    <t>Embedded CO2 of Plastic Cups (kg)</t>
  </si>
  <si>
    <t>Mason Jar</t>
  </si>
  <si>
    <t>kWh</t>
  </si>
  <si>
    <t>kg</t>
  </si>
  <si>
    <t>Paper Cup</t>
  </si>
  <si>
    <t>Plastic Cup</t>
  </si>
  <si>
    <t>Compelling Statement</t>
  </si>
  <si>
    <t>iPhone 6:</t>
  </si>
  <si>
    <t>kWh/year</t>
  </si>
  <si>
    <t>Source: https://blog.opower.com/2014/09/iphone-6-charging-47-cents/</t>
  </si>
  <si>
    <t>Calculations</t>
  </si>
  <si>
    <t>Paper Cup:</t>
  </si>
  <si>
    <t>years</t>
  </si>
  <si>
    <t>Plastic Cup:</t>
  </si>
  <si>
    <t>Assumption: The average days in a month is:</t>
  </si>
  <si>
    <t>days</t>
  </si>
  <si>
    <t>Reusing a mason jar for 1 month, instead of a paper or plastic cup, saves enough energy to charge an iPhone for almost two years.</t>
  </si>
  <si>
    <t xml:space="preserve"> </t>
  </si>
  <si>
    <t>Assumption: You use a mason jar once a day.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</si>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</sst>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0"/>
      <color rgb="FF000000"/>
      <name val="Arial"/>
    </font>
    <font>
      <b/>
      <sz val="10"/>
      <color rgb="FF999999"/>
      <name val="Georgia"/>
      <family val="1"/>
    </font>
    <font>
      <sz val="10"/>
      <name val="Arial"/>
      <family val="2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10"/>
      <name val="Georgia"/>
      <family val="1"/>
    </font>
    <font>
      <sz val="10"/>
      <color rgb="FF000000"/>
      <name val="Arial"/>
      <family val="2"/>
    </font>
    <font>
      <sz val="10"/>
      <color rgb="FF000000"/>
      <name val="Georgia"/>
      <family val="1"/>
    </font>
  </fonts>
  <fills count="1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69138"/>
        <bgColor rgb="FFE69138"/>
      </patternFill>
    </fill>
    <fill>
      <patternFill patternType="solid">
        <fgColor rgb="FF3D85C6"/>
        <bgColor rgb="FF3D85C6"/>
      </patternFill>
    </fill>
    <fill>
      <patternFill patternType="solid">
        <fgColor rgb="FF6AA84F"/>
        <bgColor rgb="FF6AA84F"/>
      </patternFill>
    </fill>
    <fill>
      <patternFill patternType="solid">
        <fgColor rgb="FFF1C232"/>
        <bgColor rgb="FFF1C232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/>
    <xf numFmtId="0" fontId="3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2" fillId="0" borderId="9" xfId="0" applyFont="1" applyBorder="1"/>
    <xf numFmtId="0" fontId="5" fillId="6" borderId="6" xfId="0" applyFont="1" applyFill="1" applyBorder="1" applyAlignment="1">
      <alignment horizontal="center"/>
    </xf>
    <xf numFmtId="2" fontId="5" fillId="11" borderId="6" xfId="0" applyNumberFormat="1" applyFont="1" applyFill="1" applyBorder="1" applyAlignment="1">
      <alignment horizontal="center"/>
    </xf>
    <xf numFmtId="164" fontId="5" fillId="12" borderId="6" xfId="0" applyNumberFormat="1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164" fontId="5" fillId="13" borderId="6" xfId="0" applyNumberFormat="1" applyFont="1" applyFill="1" applyBorder="1" applyAlignment="1">
      <alignment horizontal="center"/>
    </xf>
    <xf numFmtId="164" fontId="5" fillId="14" borderId="6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164" fontId="5" fillId="15" borderId="6" xfId="0" applyNumberFormat="1" applyFont="1" applyFill="1" applyBorder="1" applyAlignment="1">
      <alignment horizontal="center"/>
    </xf>
    <xf numFmtId="0" fontId="2" fillId="0" borderId="7" xfId="0" applyFont="1" applyBorder="1"/>
    <xf numFmtId="164" fontId="5" fillId="16" borderId="6" xfId="0" applyNumberFormat="1" applyFont="1" applyFill="1" applyBorder="1" applyAlignment="1">
      <alignment horizontal="center"/>
    </xf>
    <xf numFmtId="0" fontId="7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25" name="AutoShape 1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26" name="AutoShape 2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27" name="AutoShape 3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28" name="AutoShape 4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29" name="AutoShape 5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30" name="AutoShape 6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1033" name="AutoShape 9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3</xdr:col>
      <xdr:colOff>1208955</xdr:colOff>
      <xdr:row>51</xdr:row>
      <xdr:rowOff>161480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48450"/>
          <a:ext cx="5761905" cy="3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3" name="AutoShape 2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4" name="AutoShape 3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5" name="AutoShape 4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6" name="AutoShape 5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7" name="AutoShape 6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8" name="AutoShape 9" descr="data:image/png;base64,iVBORw0KGgoAAAANSUhEUgAAAlgAAAFzCAYAAADi5Xe0AAAgAElEQVR4Xu2dCbxO1ff/lynzlFSSUOaEjKWUOaRCka+KZJaQDEnmObNEUkhCSUKZUoqSMqcSGUKZQuYh0//1WX7n/h+Pe+8z3PM8Z5/zfPbr5VXu3Wfvtd/r3Pt8rL322smuXLlyRdhIgARIgARIgARIgARsI5CMAss2lhyIBEiABEiABEiABJQABRZfBB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IgARIgARIgARKwmQAFls1AORwJkAAJkAAJkAAJUGDxHSABEiABEiABEiABmwlQYNkMlMORAAmQAAmQAAmQAAUW3wESIAESIAESIAESsJkABZbNQDkcCZAACZAACZAACVBg8R0gARIgARIgARIgAZsJUGDZDJTDkQAJkAAJkAAJkAAFFt8BEiABEiABEiABErCZAAWWzUA5HAmQAAmQAAmQAAlQYPEdIAESIAESIAESIAGbCVBg2QyUw5EACZAACZAACZAABRbfARJIAoGzZ8/Kyy+/LBMnTtRRihcvLh999JEULFgwCaMm/ujWrVvl6aeflk2bNmnHVq1ayahRoyRt2rQRm5MDkwAJkAAJhEaAAis0Xkb3/vDDD+XZZ58NaOP06dPlmWeeCdjPLR38BYe/3ffee69UqlRJXnrpJcmTJ4/tyzp//ry88cYb0qtXr6gILCzgyJEjKuw++OCDoAVWIE6+YPr16yevvfaajBs3TvD/9evX1zVmypTJdn4ckARIgAS8SIACy0NevXLlivz5558qJL744gt55JFHBKIrW7ZscvnyZfn+++/1e126dPGUwIILT58+LSNGjJDevXurR7/77ju5//77ZdGiRfLiiy/K7t27pWrVqjJt2jTJkSOH7V63xG00IliW8f3791dRF2wECwILwrpNmzYqxPGuWJEwiKiePXvK33//rbxKlSpFgWX7W8IBSYAEYokABZbHvO27ZeUrsKxlzps3T86cOSP/+9//PLZyUTFpRfAgsB544AFda4cOHeTdd9+VjBkzytKlS+W+++6zfe1uEVizZs2SV199VVKnTi2+ES1LYAHMzz//rJw6d+5sOycOSAIkQAKxQoACy2OeDiSwrOX6bxf17dtXateuLQMGDJC5c+dKhQoVdEvIV4z8888/8t5778nUqVP1w7lcuXIqXurVq6cRMt9cJIi7IUOGyNixYzWa1rhxY91qOnjwoH7t008/1aiSf8OYP/74Y9yXregM+lviyVcM+D4fn8A6efKkRmSwlfbwww9rBGvv3r3y4IMPxj2KLdPSpUtfl9eEiE6zZs1kyZIlAe2588471T5EsBBFmzlzpixevFiKFCkiXbt2lTp16kjy5MnFYgihu3r1ah0Xa37++eelSZMm1+RR+fPGVif6tWjRQvv5R7DWr19/zboS4hTfO+Df1z+3DBEtiLNLly5dwwnvDSKDiKR99dVXUrduXRk6dKiKWXzv448/lpw5c6rvn3jiCUmWLJlOj23Vzz//XCZMmKDP5c6dW/nhfcqePbvHfiq5HBIggVgkQIHlMa/HJ7BuvPFGjUpAgOBDz0qG3rVrlwqI5cuXS4MGDfQDGx906DN48GB56qmnNPKTOXNmFUYQO9u2bVORVbhwYWnfvr0Kl9GjR+v/nzt3Tj9IIazy58+v4xw9elQ/fDF+69atdYw9e/ao0LFEnO8216lTp1SQQMRVrFhRZsyYoVt6EHAQJVu2bFEhF19Ct7/AKlmypEA8vfLKKyqusL4SJUoItlLXrVunog/jWTlp//77r4oxiCNL2AVrjyUAsW4wQ/QMwhJrxhjgBIGxcOFCee6551S4TpkyReAv/H3lypW6vscff1zfSNjVtGlTZfX222/rdmfz5s1l/vz5KnSwtecvsBCVgnhdsWKFdOzYUee44YYbEnzDE4pgWQ/AtmHDhqlg9N369H1vsOU4aNAg3YaGXyZNmqR+gzgFc7DE+nyfv3jxom7nIpIGe8EaLMAKuV44MJA1a1aP/WRyOSRAArFGgALLYx73jzz4Ls8/V8e3r28Ew3+7q0CBAnpKDUIFH5ZvvfWWRiisD/gaNWqogLjpppvituni256cM2eOijbfD1trLitCki9fPlm7dq32gzizhAkiJ2+++aZGghJKVE8syR9iDqIDAiZlypSaJA5xgOiUJbB8efiyCsae+LYIfaNnvtx8BcyXX36pQgOCyvIBojsQmRAf1nMYC/lzv/76qwpcCDhfgYVoIyKPEC+IBEFsBWqBBBaej29dCb03EM2Iwvn6Hnl/VrTQ2rb96aef1I8ZMmSQTz75RIoVK6b5geiH9wp5c1gfGwmQAAm4mQAFlpu9F4/tCUWwNm/erNEERIus6E+wAuu2226L22aLD1d8gik+gfXHH3+oYPjtt9+0lEHlypXjTt9h6wsn1tKnT6/bRz169NAoBwQRoiKILuED+oUXXojbZvK3xT+CVb58eUG05fXXX9e148P7nXfekYYNG4YksIKxJz4hAlGISA6igRYPRGawBYo1QbhhexVbifiaJbD27dun4u+bb77R6BH+WFtrvmu2BBby6XLlyqXbbeALsQWOgZrdAstiEEhgIUKFaFVCzWunXAP5gd8nARLwJgEKLI/5NdgcLCw7HIGFbaoxY8ZIunTp4iUX34esb0d8qGNLCdEONNSLgrhq2bKlYCvTatjShBBCZAdbZMhfQq5P3rx5E/RYfDlY6GxFTPbv3x+39Yfk92AjWBgjkD3xCaz//vtPo1OI/kF0QDhgGxBbacjNwrbYzTffHGdHuAILY2NrEgIVDVE/rC0+UebvC/9ThAmJVl8RHei9CVZg3XPPPZqjVahQIY/9FHI5JEACJCBCgeWxtyCQwML3kciO/KM77rgjLjE90BbhwIEDNRqDhGxEgxISOokJLGxfIXKDE2r4L7YUE2qI/iCHC1Ea5GB169ZN87wSEw0JCSzkWz322GMCgdW2bVuNjKGsgyWw3n//feWR0BYhbAxkT3wC6/jx45o3hW0wbDliPe3atYv7O4RXfEIPtqEf8tCQNI4twfhykny3CPH/ffr0kfHjx2seHdaEHKjEmlMRLGwH1qxZU7DtiW1jRPHYSIAESMBrBCiwPObRw4cPqxCBCELeEaIZ+MBFwwc3ohxW3hG2Cq2kbhzJh/BCUjQiRhAiiIogyRwn7KztPWxlISqD/khshmjBhzmiTRBs+IBHrhCEGL7uW9HcV3D4YsfpOORgwW5ENaxmCQD8PVB1dIg32I250XBCrVatWnLgwAHdYoOgwxahldPlK2JwKg9iB4n8sAHJ6dh2Q66Zr7BJzB5LYGEOMAAPRKuQqI7IHL6PpHvrpKU1/l9//aXbeqjKjtN34Ipo3bfffqv5TDhpCXGL51KlSiVff/21noLE+PAD/GmNBd9jLPgIUSTkcMGH8YlSJPqvWbNG87XgWwhBHE6AT62GgwWWPzEOInBlypSRY8eOJfre+L53SLi3hB544KSqlWMG26tXr66CFxE9fB2CC8wfffRRj/1kcjkkQAKxRoACy0MeD7aSOz58kTAOMeJbggBRLKvcgC8WKznZv2wAxBM+oJEXhTwtK6Li+6x/Pg2EBKJRvvNa/a0yChBqVtQI+URoSPpOkSJFvN4KVKEcAg4f+rATCdWW4ECZBIyLE3z44EcSP4QchBqaf9FQRLESsgfCANuZEIrI80LpAQginByEOLKEI8RMp06dVABiToikX375RfO0ENGBQILQRQ4VtiXhp2XLlqnQqlKlihYJRW4ZhJsvQ2tbDr7CGBgLzfKdL7jEDkL49o/PnxCfEG6B3hvYg4gnBLx1pQ9ssN4H/zINEKFghUhf2bJlA25veujHlkshARLwKAEKLI861rRlIWKCLS9EaCA4ICxwms83koK8Lt9IFb6HSBxESyTv9guWlWn2BGs3+5EACZAACUSfAAVW9JnH5IyokYUIEbacsCWHfCTkVmFrD1ERRGaefPJJzc1BVAknDJGAjVINiPQEStiOFFREolD80hR7IrVOjksCJEACJGAvAQose3lytEQIoPzA5MmTVVBZVcyxNYStL+QRIWcK5SSQ/3XixAnNnULhSUS6nGoopWCSPU5x4LwkQAIkQAKhEaDACo0Xe5MACZAACZAACZBAQAIUWAERsQMJkAAJkAAJkAAJhEaAAis0XuxNAiRAAiRAAiRAAgEJUGAFRMQOJEACJEACJEACJBAaAQqs0HixNwmQAAmQAAmQAAkEJECBFRARO5AACZAACZAACZBAaAQosELjxd4kQAIkQAIkQAIkEJAABVZAROxAAiRAAiRAAiRAAqERoMAKjRd7kwAJkAAJkAAJkEBAAhRYARGxAwmQAAmQAAmQAAmERoACKzRe7E0CJEACJEACJEACAQlQYAVExA4kQAIkQAIkQAIkEBoBCqzQeLE3CZAACZAACZAACQQkQIEVEBE7kAAJkAAJkAAJkEBoBCiwQuPF3iRAAiRAAiRAAiQQkAAFVkBE7EACJEACJEACJEACoRGgwAqNl+29z58/Lx9++KHMnz9fzp49K/fff7907NhRsmTJYvtcHJAESIAESIAESCA6BCiwosM5wVk2btwoH3zwgfTp00eSJUsmAwYMkHz58knz5s0dtozTkwAJkAAJkAAJhEuAAitcchF6bs6cOXLgwAF58cUXQ55h3bp1IT/DB0iABEiABMwiUKpUqZAMqtB9a0j9Q+28cnDBUB+xrf+ZM2dk7NixMm3aNGnXrp20bdvWtrEjPRAFVqQJhzD+8ePHZcKECdKgQQO58847Q3iSXUmABEiABGKVgBMCa/bs2fLqq69eh7xEiRLy7rvvyrJlyxL9ftasWYNy1/Tp0+W///6Tpk2b6i6PmxoFliHeGjNmjHz55Zfy3HPPyWOPPSbp0qUzxDKaQQIkQAIkYDIBJwTWlStX9DNr4sSJKqggmA4fPqz/36pVK80jTuz7wQisS5cuycCBA+WRRx6RcuXKmeyCeG2jwDLIZRcvXpS5c+fKtm3bpEuXLnLDDTcYZB1NIQESIAESMJGAEwILHH788Ud544034gSWP5tA3/ftv3btWpk8ebIKtcyZM2secv/+/fUAGNrjjz8ugwYNkrRp05roAgosN3gFL9n48eNlxIgR+qKxkQAJkAAJkEBiBNwusPbs2aMHvPr27Su33nqrHvxC7lXjxo2lR48e0rBhQ0aw+CMQOgHsLyPU+uyzz2qZBoRb8WIxghU6Sz5BAiRAArFIwEmB1ahRozjk/lEmRLAS+771IHZuNm/erGIqRYoUgtP1w4cP1z9Dhw6lwIrFl9qONe/bt0/GjRsnGzZs0BerYsWKGhplHSw76HIMEiABEvA+AScFlh1bhEiY37Vrl3Tt2lWdtX37dhk8eLBGtTA+I1jef4e5QhIgARIgARIwjoBJAmv//v2a3I7tvfhysHy/7xvBQnoM6kGmSpVKI1gIPCDnCkKLAsu4V44GkQAJkAAJkID3CTglsFauXKnbeDg5mD17di2nAGGUK1cuqV+/vgT6vuWZxHKwUAqidu3aUq1aNZZp8P6rzBWSAAmQAAmQgDkEnBBYCdXBApUhQ4YonPjqZFnfhwDzbf6nCFFUFGINeckJPWOOB+K3hGUaTPcQ7SMBEiABEiCBRAg4IbDokMAEKLACM2IPEiABEiABEjCWAAWWma6hwDLTL7SKBEiABEiABEjAxQQosFzsPJpOAiRAAiRAAiRgJgEKLDP9QqtIgARIgARIgARcTIACy8XOo+kkQAIkQAIkQAJmEqDAMtMvtIoESIAESIAESMDFBCiwXOw8mk4CJEACJEACThDAFTaoUZU+fXqZOnWqlCxZMs6M5cuX65VvaKiJ5V/zKhr2WvZhLv87EqMxP+agwIoWac5DAiRAAiRAAh4hcOnSJUGx0dWrV0v+/Pmlbdu2cZXWZ82aJXPmzJG6devK//73P0cqsF++fFnee+89+fnnn1XkQQhGu1FgRZs45yMBEiABEiABDxDYvHmzXsy8aNEivZQ5S5YscuLECVm4cKH88MMP8uCDD2r06sCBA9KzZ09ZsWKFZM2aVXr37i01a9aUM2fOyKhRo2TmzJl61Q7GKFOmjCRW1X3MmDGyZMkS+eqrr2TgwIFSp06dBAUcBOCqVav0TsPjx4/Ha4MV6UKfBQsWyF133SWdOnXSKvL+doXqMgqsUImxPwmQAAmQgOsJnFhZysg1ZKqwzki74jMKAuvixYu6Vdi0aVMpV66cbNq0Sc6fP6/ipHz58tdtD0JkQfggqrRlyxbZsGGDNGvWTO8txF2GBQsWlAEDBkjfvn3l1ltvlQ8++ECF2LPPPivdu3fXaFmLFi1k6dKl8uGHH8o777yjwi6+5iuw0qZNG9fF1wZ8EVf6FChQQEqVKqXiEHcfYm2+duEuxFAbBVaoxNifBEiABEjA9QQosJLuQogQCJfvvvtODh8+rJGfL774Qu6//36NLvkLLAgoRLuwhTh+/HjZvXu3RrO6du0q9913n6RIkULmzp2r4qZHjx76940bN+qF0vgzdOhQadiwoQq5H3/8USNeuGgaUbFgBZa/DWnSpJHXXnstblyMgzn97QqHFgVWONT4DAmQAAmQgKsJWAIr3d2jjVpHyhsrGGVPYsZYAgtRLIifLl26yJ49e+Thhx9W0WIJrHPnzmlEC5GjokWLqoAZO3asZMqUST777DMZNmyYRqGwLYeI1q5du1R0oWELcvDgwRrVgqBKTGBduHBB+yHKhYiXbwQrWbJk8doQn8BCfpm/Xfny5QvZLxRYISPjAyRAAiRAAm4nQIGVdA9aAuu2226Tbt26yR133CH16tUT/N1XYCFqtXjxYhVK+/bt0/8iImVFniDAPv74Yzl06JDmQCEHq0+fPpIqVSoVYxBeyJHCc4kJrGPHjknLli2lcePGus2HSBlsxFjLli2L14b4BJZFxteuzp07hwyMAitkZHyABEiABEjA7QQosJLmQUR5Jk+erKfznn76aY0O/fLLL9KvXz/NmYIgqVy5sp4i/OSTT2TNmjUqdPDft956SyZMmKB5V+nSpZOqVavqs9hqhDCKLwcLogm5Uvg+8qGQRI9+OCmYI0cOXQwiWCNHjpSnnnpKbrnlFhV5ZcuWjYtmxWcDtjh9x0WkC9Erf7twSjLURoEVKjH2JwESIAEScD0BCqzwXXj27FkVL/Pnz9dBWrVqpbWm/vrrL8mTJ4+88MIL8vfff+v3kMxeunRpadOmjZw6dUq/h2hSoUKFpHDhwjJp0iTNxcJ2IvK2EP1K7BQhxuzVq5cKK8zhX+Nq586dahvKM0CUtW/fXsUSth3js+GGG25QGyxbceoReWAQgP52hUqMAitUYuxPAiRAAiTgegIUWK53ofELoMAy3kU0kARIgARIwG4CFFh2E+V4/gQosPhOkAAJkAAJxBwBS2B9f6GSUWuvWXm4UfbQmPAJUGCFz45PkgAJkAAJuJSAJbB6rTlu1ApGd9pulD00JnwCFFjhs+OTJEACJEACLiVgCay5RwobtYImdaYbZQ+NCZ8ABVb47PgkCZAACZCASwlYAmt3pqZGreCe4u2MsofGhE+AAit8dnySBEiABEjApQQosOx1nG/phhkzZuh1NuG0f//9V5o3b64FRpMyTjhz2/0MBZbdRDkeCZAACZCA8QQosJLuoitXrsi6dev0PkAUFr355pvllVdeUYFkCSxfwYQZ4xNNvn1Q1wpV4V9//XW91NlfqI0ePVpQDBQXMWfIkCHpi4jgCBRYEYTLoUmABEiABMwkQIGVdL/gwmVcY9O/f38tMGpFsazrbKwZUIAUldBxGXTFihX1y7hjEIVKO3TooJc6HzhwQMd66aWX9I5C/wuYrbFwWfNHH32kld9RGR6V2E1tFFimeoZ2kQAJkAAJRIwABVbS0ELooKI6rrnBHzRfgYVLn3EFTc6cObVSOkTRTTfdpEILbfr06fo1RL9wrc3Bgwf13kCMZY1TsmRJWbJkiYox3EWIq3fQTpw4oWMjUoY+pjYKrAh6BuFT3Jc0fvx4+eeff6RUqVIaRr3xxhuvmxV3M+H+I6vhviUoezYSIAESIAH7CVBgJY3p3r17dRsP9wHmypXrOoF19913q3iqU6eO5M6dWy9anjdvnowYMUK3+KZMmSKrV6/Wq3MqVaokGzZsEFy8jOtzLIFVokSJuHsOf/31V71KJ3Xq1DoXPlfRwrkjMGkrD/5pCqzgWYXcc9u2bXoZZteuXfVCzLfffltwQaYVErUGxAWVCxYskFq1aukLxkYCJEACJBBZAhRYSeOLJPShQ4eq0MmaNes1Auuxxx6Tw4cPS/Xq1SVLliz6PUShevbsKW+88YacPn1a9u/fL1u2bJFjx45pztXy5cv1YmZsD/pvNWIrctasWRrFsrYEZ8+erYnw2CZMlSpV0hYToacpsCIEFsNCcU+bNk1fKiTj4QJJqPQePXrEqXD0w8u0dOlSvSUce9HhNiQbspEACZAACQQmkP9MS+30w+kagTtHscdN2evpbofpDaIHYglRKn+BhUACLldGQvpdd92lS4GoQgL8008/LSdPntTkdYgsiCaMA7FVo0YNjW4FK7BWrVp1jegyjRkFVpQ8cvHiRY1gFShQQFW9b8MJioULF8qOHTvkp59+0j3oli1b6g3gbCRAAiRAAvYTYAQraUzXrl0rQ4YM0fwqf4GFJHcEExC16tevX9xn2ciRI+XIkSNSvHhxefLJJ1V0tW/fXrcIy5QpI0WKFFGjghVYEHm+24ZJW5H9T1Ng2c/0uhHxQi1atEjuvfdefYGg0P3bmTNnNPSJ5L3hw4dL3rx5pWnTpvH2jYLJnIIESIAEbCNw6bh50fXTP1+NYLHQaHhuRoQKuzHYJrRysPA5huTz+vXrC/KnunTpopGqJk2aSPLkyXUbsHXr1irKHnroIZ0YW4zLli2TCRMmaLI7mu84FSpU0O9jixCfjdaWI547d+6cnkw0tVFgRdAziFp9++23kjFjRlXnvsIKSe84gdGmTRspVqzYNVasWLFCT05ga5E5WRF0EIcmARKICgErWhSVyUKY5M+TFyVZzhYhPBH5rm6p5G5FmR599NG4U4TY6ps4caKeHET+8eXLl/WkH0ovQHQhMR4lHfDHElPr16/X5HckzFu5VL7joN4VomBoqJGFLUXkLSO3GUGIcAuaRt6TIhRYEaSMEGr37t2vmSFz5sy63wzRlZDAQj7Wd999d12uVgRN5dAkQAIkEDEClsBKnj5fxOYIdeCdB36Xyb+flmZVOob6aET7u0VgAYJ/HaxAYFDaAbnJiG5ZAQfkY6GkA04dBtNYBysYSuwTRwD1QPCvASj9Q4cOSd++ffVoq3+uFpGRAAmQgBsJWAIr3d2jjTG/89SrdxBSYIXvEpQiWrNmjW7vYbswX77IC2gkzmNrsF27dqzkHr7rYufJffv26WmLTZs26QuD/WqUbEiZMmXsQOBKSYAEPEuAAit417opghX8qmKzJ7cIY9PvXDUJkAAJRI0ABVbwqCmwgmdlek8KLNM9RPtIgARIwOUEKLCCdyAFVvCsTO9JgWW6h2gfCZAACbicAAVW8A6kwAqelek9KbBM9xDtIwESIAGXE7AE1vt7cxizkh0HfldbmORujEs8ZwgFludcygWRAAmQgFkELIHVa81xowyrVfIpyZH1dqNsYgTLKHckyRgKrCTh48MkQAIkQAKBCFgCa/WlaoG6RvX7pokrLJ4CK6qvQEQno8CKKF4OTgIkQAIkYOq9fyZ6JhyBdX+3OyK6lB+G7ono+IkNjmtzxo4dK9OmTdPaV23btnXMllAnpsAKlRj7kwAJkAAJhESAAit4XG4RWLNnz9Z7B/0bqrS/++67en9gYt+3LogORAaFuFG93Y1381JgBfIuv08CJEACJJAkAhRYweNzi8BCFfcvv/xS7x6EoIJgOnz4sP5/q1at9FLmxL4fjMC6dOmSDBw4UB555BGj7xxMyLsUWMG/9+xJAiRAAiQQBgEKrOChuUVgYUW4ixB361oCy3+Vgb7v2x939+KCaAgv3NmLq+NwKfT8+fO1m3XRc9q0aYOH6XBPCiyHHcDpSYAESMDrBCiwgvdwLAosXPY8YMAAvYf31ltvlQ8++ECQe9W4cWO947Bhw4aMYAX/CrEnCZAACZBArBCgwAre024TWI0aNYpbnH+UCRGsxL5vPTh37lzZvHmziqkUKVLIxo0bZfjw4fpn6NChFFjBvz7sSQIkQAIkEEsEKLCC97bbBJYdW4RImN+1a5d07dpVQW3fvl0GDx6sUS2MzwhW8O8Pe5IACZAACcQQAQqs4J3tdoG1f/9+TW7H9l58OVi+3/eNYCEHq0+fPpIqVSqNYI0bN04GDRqkQosCK/j3hz1JgARIgARiiAAFVvDOdpPAWrlypW7jIck9e/bsWk4BwihXrlxSv359CYQACGAAACAASURBVPR9i0piOVgo9VC7dm2pVq2aJEuWLHiQBvRkkrsBTqAJJEACJOBlAhRYwXvXLQIroTpYWOmQIUN0wfHVwbK+DwHm2/xPEaKoKMQaykAk9EzwVJ3pSYHlDHfOSgIkQAIRIXB+zzsRGTcpg57fffVDcnempkkZJiaedYvAiglnJHGRFFhJBMjHSYAESMAkAla0yCSbYMs3+85L3kKtTTPLOHsosIxzSdgGUWCFjY4PkgAJkIB5BCyBlSp7DWOMW7ppniz/+5w0q9LRGJtMNSQcgWXqWmLdLgqsWH8DuH4SIAFPEbAEVrq7Rxuzrs5Tr24NUmAFdgkFVmBGbulBgeUWT9FOEiABEgiCAAVWEJAM7kKBZbBzQjSNAitEYOxOAiRAAiYToMAy2TuBbaPACszILT0osNziKdpJAiRAAkEQoMAKApLBXSiwDHZOiKZRYIUIjN1JgARIwGQClsB6f28OY8zcceB3tYU5WIFd4haB5V8HK2XKlHL//fdLr1695M477wy8UBt7XLp0SebPny9vvfWWXrmTI0cOKVasmAwcOFCyZs1q40yhDUWBFRov9iYBEiABowlYAqvXmuNG2Vmr5FOSI+vtRtlkojFuEVhXrlzRSu1jxozRSu6osg5xhcuaccVN2rRpo4IXdqAY6ddff60FTvPkySObNm3SK3ZgR758+aJiR3yTUGA5hp4TkwAJkID9BCyBtfpSNfsHT8KIFFfBwXOLwMJq/O8aRFTr888/l9dff10vaV6xYoVGkHr37i01a9bUr0EMderUSZYuXSonT57Ur5UuXVrhoJo7Lnw+c+aM9OzZU2rVqiXDhg3TZyCWFixYIHfddZeOjzsL0XDNTps2baR///5SsmTJOMhz586VAgUKqPhDdGvGjBnaF9XlH3/8cR3vzTffTNAe2DBq1CiZOXOmXgMEO8uUKROcE/+vFwVWSLjYmQRIgATMJsBracz2TyDr3CqwcA9h3759dWuuVatWcfcGQmRBePlen1O+fHlp0KCBfPfdd7qtB6Fz/vx56dGjh/654YYbVGAhCpUtWzYVRRBLpUqVkoULF6pgswTW8uXLNYr23nvvaV//dvToUXnppZekffv2Uq5cOVm2bJl88cUXKrAuX76sY8dnz969e2XDhg3SrFkzjdRhfbgPMZRGgRUKLfYlARIgAcMJUGAZ7qAA5rlNYDVq1EhXlDlzZmnZsqU8//zzkiZNGv0aRMmiRYtk1qxZMn78eP36a6+9Jg0bNlSxc/r0aXnllVekadOmAiG0Zs0aFVh4zuoHweb7jD8+iDeMj0hVfPlWZ8+eveZ5RN3QHwILLSF7UqdOrUIOEbX77rtPtz5DbRRYoRJjfxIgARIwmAAFlsHOCcI0twksbJ35i5tz587p1hqiV0WLFpWNGzfK2LFjrxNYlvhBBAnN/3JoRL1q166dqMCCgMMWYkIRrFAElq899erVk88++0y3KLNkyaIXT4eaz0WBFcQLH8kuSND74YcfVN3/888/GgLt3Lmz3HjjjZGclmOTAAl4lAAFlrsd6wWBBdGzePFi3eLbt2+f/nf48OHXCawTJ07o1l27du0EW3KbN2/WCJZvtMhfIPl7d/v27dKiRQtNsK9UqVLct7G9d+HCBbnnnnuCjmD52mPlhUEsfvzxx3Lo0CH9bA6luUJgAdKpU6d0TzdjxoxhhepCgRLNvtu2bZPJkydrGDJ9+vTy9ttvC46cdujQwVPrjCZTzkUCsUyAAsvd3neTwEJuEoQTIlhIBLcatu2w3denTx/9L/KsJkyYIOnSpVOxU7BgQd0WXL16tUyfPl2jRBA3iGAhgb1QoUIaeECOFIIO+DoiWciBgg7wbfi8RIACeVUQciVKlJDdu3fLJ598Im3bttXPUYi2IkWKyDPPPBNXygHRseTJkydozzfffKP2Vq1aVX755RfNF8N4oTSjBdaxY8cUGNQwjl5CQSLKg5Djc889J4888ogKLje3X3/9VaZNm6YJfRkyZBCcfIDyxguBPeBQ2rp160Lpzr4kQAIeJJD/TEtd1Q+nzbns2YOYI7akm7LXU1FhevOtgwVR47tNiFpUONmHwMgLL7ygieUQTS+//LJGmvB9BBdw6q9fv35aN8sq+wDhc+DAAU1Mb9y4sYwYMUK3ANHwvfr161+HBjlbOGGIU3/I5apRo4Z069ZNbrnlFu2LEg4QdhBMEGoQfEjExxz4enz24LMYohBiDVuYqKl12223heQWYwUWolZIQoPSBVArZIiv79ixQ+bNmydLlixRhVyhQoXrVG1IFAzpfPHiRY1g4bRE9erVDbGKZpAACbiJACNYbvLW9ba6KYIVKulA232hjpfU/pG2x1iBBUX6+++/q9iwTiT4w8SeLQQWjlFaSXJJBe7U80eOHNFI3b333quhTP8wqFN2cV4SIAF3EaDAcpe//K31ssBCbanEtvui7blI22OswAoWNAqHjR49WsOOyPR3W0PU6ttvv9WtThQxo7BymwdpLwmYRYACyyx/hGqNlwWWVWgUTBLa7guVV1L6R9oe1wosRLgQ9bn55ptly5YtkjNnTkfvHArXyahc271792seRz0ROD7a9zmFuwY+RwIkYA4BCixzfBGOJV4WWOHwcPMzxgssCCkkpH300UdSuHBhTV7DhZI4OTB16lRNZEPiGhsJkAAJkIAIBZa73wIKLHf7z9d64wUWThKihMGzzz4rmTJl0qObX331ldbLQN4Vipe5/SShd14nroQEYovAmZ9bGbfgi8fXqk27MzU1zjYaFJgABVZgRm7pYaTAwgWQqGGBZG8c7fz+++/1NCEuebQaThOiWfcRuQU47SQBEvAOAStaZNqKpvx+WiqXbWeaWbQnCAJuFVjWiTzrYmVchRNO+/fff6V58+Za/R0XNIc7Tjhz2/2MkQILgFGZFRn+qGmBSqo4TdikSROtD4K8KxQIYyMBEiABJwlYAit1HnPEzNuLh8qukxelWZWOTqLh3GEScJPAQu0q1F9EDSxUOcdnM+4WhECyhJGvYAKS+ESTb5/HH39cU39QcBQ6wF9g4VAbDoOhegBqR5rcjBRY2BbE7doon4+TgYC/adMmwSWNqBy7f/9+hV65cmV54okn9OZtNhIgARKINgFLYKW7e3S0p05wvs5Tr24NUmAZ45KQDHGTwMJnMu7o69+/vxYDT6iu1F9//aVV0Dt16iQVK1ZUHrjiBtEu69YSFBfFWCj+iXSghC54Rl42crJRXR1lmtKmTRsS32h2NlJgAQBEFUovQMVa1VgtMHDi1q1b5Y8//pBatWrpFTNsJEACJBBtAhRY0Sbu/fncIrAgdPAZjatk8AfNV2ChhBJqXuGE/6RJk1QU3XTTTXHXzeCKHHwN0S98xh88eFBzqzGWNQ4qvaOgOMQYCo8jqIJmXauDSBn6mNqMFlgIDyJc2KBBgwSLjZoKlnaRAAl4nwAFlvd9HO0VukVgodA3AiADBgyQXLlyXSew7r77bhVPderUkdy5c+vlz7iBBVffYItvypQpehchrtLBJc24Ig5FxVEtwBJYuILn6aeflpkzZwqulcN1NdYVcrh/EC3U+wGj6U+jBRbCf9gmRBgSUSrcPciSDNF8PTgXCZBAYgQsgdVrzXHjQHGL0DiXBGWQWwQWktCHDh2qFy1nzZr1GoH12GOPyeHDh/XKN6sAOKJQuHMXNR5Pnz6tqT6oYYmUIORcLV++XMqWLavbg/5bjdAAs2bN0iiWtSWIuxBhA3SCqYfdjBVY/m8iEt6XLl2qX4bTKLSu/1k9fe5yUD/A0eyUPg0PI0STN+eKLgFTBRbFVXTfAztnc4vAguiBWPK95NkSRqhTiQuUkZBunf6HqEICPCJSqBSAPGqILIgmjAOxhTqXiG4FK7BWrVp1jeiy0w92jOUagYXFwmmHDh2SL7/8Ui9/rlu3LoWWz1tQoftWO94JW8dYObigreNxMBIwiQCLeprkDW/Y4haBhVtIcN0N8qv8I1gNGzbULT9Erfr16xf3OT1y5Ei9gaV48eLy5JNPaiSrffv2ukWIq+JQmgktWIEFkee7bWjaG2CswAJ4JMGtWLFCE9537NghuLfPatjzxcXIffv21ZAim0i13n8YheHcf1cjahRZRrmFxthIgALLRpgcSgm4RWAhQtWjRw/dJrRysKzLk+vXry/In+rSpYtGqlBiCaWVsA3YunVrFWUPPfSQrhdbjMuWLZMJEybEHWjzHadChQr6fWwRDh8+PG7LEc+hhBNOJprajBVYAIYkOijk7NmzCxQxThogCc7kY5lOOnrV76ecnP66ubu9/zcFllEeoTF2E6DAspsox3OLwLKiTI8++mjcKULr8mScHJw8ebJcvnxZa2Kh9AJEFz7TUdIBf6zqAOvXr9fkdyTMW7lUvuOg3hWiYGg49IYtRRQaxw0vTZs2NboQqdECC0BRyOy3337Tehlw5D333KN7tGzXE6DA4ltBAtElQIEVXd6xMJtbBBZ84V8HK5B/UNoBpwER3bI+x5GPhZIOOHUYTGMdrGAoBegDdYykt6JFi2ohUSjhn3/+WWtiNGrUKC4kacNUnhmCAsszruRCXEKAAssljnKRmW4SWAiArFmzRrf3sF2YL1++iJNG4jy2BlFhgJXcw8SNvCuU3n/xxRdV6WJPFg2J7tiLRUn+Nm3aXFeENMzpPPEYBZYn3MhFuIgABZaLnOUSU90ksFyC1DEzjd0i9L+/CEc9fdXqnXfeqSFFFCFlJfer7w8FlmM/R5w4RglQYMWo4yO4bAqsCMKN8tDGCiwUH0OiG+pmZMuWLcpY3DkdBZY7/Uar3UuAAsu9vjPVcgosUz0Tul3GCixrKdjjRT4WTg76Jrfj6/iDo59sjGDxHSABJwhQYDlB3dtzUmB5x7/GCyxEsoYNG6ZHMjNnzhxHHluIM2bMENxXiCR4Nm4R8h0ggWgToMCKNnHvz0eB5R0fGy+wgBqnB1HUrHbt2lrBHYnuqOaOCyDHjBkTV3jMO24JbyXcIgyPG58igXAJUGCFS47PJUSAAss774aRAgt1MT755BMtm4+btVGpHQJr4cKFWtX9888/l1KlSukt2ujDuljcIvTOjyRX4iYCFFhu8pY7bKXAcoefgrHSSIEFEYWtP5RmOHr0qFZvr1y5shQoUEC+//57vXn79ttvD2Z9MdWHEayYcjcXawABCiwDnOAxE8IRWNZ7GCkUmSqsi9TQAceFDhg7dqxMmzZNa18hsOKWZqTAQt7Vm2++qTCzZMmiUatNmzZp1diVK1fqDdy43wii64knnmAO1v+9bRRYbvmxo53hEIj0h0g4NlnP7M7UNCmP81kSiCPgFoE1e/ZsefXVV6/zHKq0v/vuu3p/YGLfty6IDuR63EmM6u24Fsdtu1VGCiwAR6XW8+fP6/agP1ScKty6dav88ccfUqtWLdbBosAK9DPK73uAgKkCq9ea49KsSkcPEOYSTCDgFoGFU/zIhZ44caIKKgimw4cP6/+3atVKgyOJfT8YgYV864EDB8ojjzxi9J2DCb03xgqsgwcP6ulBbAfisme2wAQYwQrMiD3cS8ASWOnuHm3MIjpPvRq5osAyxiWuN8QtAgugsauEepWWwPKHH+j7vv3Xrl2rF0RDeKFiAC6JxqXQuIcYzbroGSWb3NKMFVhQx3PmzNGLnjt16pTgnUNQuMePH1e1HOs1sSiw3PJjRzvDIUCBFQ41PuM2ArEosHDZ84ABA6Rv375y6623ygcffKA52I0bN9Y7Dhs2bMgIlt0vMsTTxx9/LFOnTtWK7g8++KCkS5cubhqIsBUrVmgYslevXjGfi0WBZfcbyPFMIkCBZZI3aEukCLhNYDVq1CgOhX+UCRGsxL5vPTh37lzZvHmziimUYtq4caMMHz5c/wwdOpQCK1IvG8bdu3evjB8/XubNm6enB7FliLsJkfgOwYU9WtxNGOuNAivW3wBvr98SWMh5Mq1xi9A0j7jXHrcJLDu2CJEwj1JMKCiOtn37dhk8eLBGtTA+I1hReJ8vXLgg//zzjyCciOjWHXfcITlz5oz5rUELPQVWFF5CTuEYAVMFFsWVY6+EJyd2u8DCKX/sKmF7L74cLN/v+0awkIPVp08fSZUqlUawxo0bJ4MGDVKhRYHlyVfdXYuiwHKXv2htaARYcyo0XuztTgJuElgom4RtPCS5Y2cJ5RQgjHLlyiX169fXskqJfd/yUGI5WCj1gFtcqlWrxjIN7nylvWE1BZY3/MhVxE+AAotvRiwQcIvASqgOFnw0ZMgQdVV8dbCs70OA+Tb/U4SogwmxhjIQCT1j+vtg7ClC08GFat/Fixdl8eLF+hjUuH9766235LPPPov7Mvp06NAhpGkosELCxc4uI0CB5TKH0dywCLhFYIW1uBh7yHiBhZAj9mxvu+023Zt1Y9u5c6cm76GcBMr8161b95plILdswYIFWjQV1wKF2yiwwiXH59xAgALLDV6ijUklQIGVVILmPG+8wMK1OQgzfvfdd1KoUCGpUqWK3H///VKwYEFxU8ExVKZH0bTSpUtfJ7BQmX7p0qUa2cIR1XDbtM83hvtoRJ6b9P3VgnCjnzoVkfE5aGwRyH+mpS74h9M1YmvhXG1MEbgpez0pVapUTK3Zq4s1XmBZ4BHl+fPPP/Wy52+++UbWr18v99xzjzz11FNaRt+3PpaJzkpMYOGuxYULF8qOHTvkp59+kqpVq0rLli1DXhMjWCZ6njbZRYARLLtIchyTCYQTwTJ5PbFsm2sElr+T1q1bp5Vet2zZokdCcZQzX758xvoyMYEFo7EWROROnDihpy7y5s0b8uWWFFjGup+G2UCAAssGiBzCeAIUWMa7KGgDjRdY2D7D1hqKiiJS9dBDD+n2oHWpJO4qRM0MFCFFDQ1Ttw1Pnz4t/fr1k8KFC8uzzz4riFqh+nybNm2kWLFi1zgM1emXLFkiPXv2DCkniwIr6PeeHV1IgALLhU6jySEToMAKGZmxDxgvsBDR6d27t4orFBf9/PPPtXgZEsYhtsaOHatiC+X0EcUK5obuaHvDN8kdc5ctW1aFFSrQxyewkI+FnDNcG5A6deqgzaXAChoVO7qQAAWWC51Gk0Mm4HaBheABLmpG4GPGjBlJukMQOzuvvfaa1KtXTz/v3daMF1gAinwrRK3Sp0+vfC9fviynTp3SvyMp/Ouvv9bcJVwKfcMNN7jNBzJ9+nRBpA4v5aFDh/TCyzp16kj16tVDWgsFVki42NllBCiwXOYwmhsWAbcILP86WClTptQDaNiZufHGG6Vz587SokWLkAQWPgcRKEEVeKT8QGDhkBtqZlWoUCEsnk4+ZLzAssRUhgwZPHslzr59+2T06NG6DYp1NmnSREs24IUNpVFghUKLfd1GgALLbR6jveEQcIvAunLlilZqHzNmjFZyT5YsmYorBD3wX6TEhHrFjb/ACoefSc8YL7DOnz+vW2WIUpUrV07LNGCLDXcQJqWkgUlOsMsWCiy7SHIcEwlQYJnoFdpkNwG3CCys2/+uQUS1kMYzbNiwuDsEc+fOrfnEyC1GCg9SfmrWrKnRqVGjRsnMmTP1mh30QcFtbC2iPf7449KxY0eZM2eOVKpUSe699179Oiq+Q8ChqsCLL74orVu3NlYLGC+w4AQksmOLENt/q1at0u1A5GOhTMNjjz2mjjAx98ruH7xA41FgBSLE77uZAAWWm71H24Ml4FaBhaLgSG/BoS1s8SEw4h/BgsiCCMNVOqgAsGHDBmnWrJlGwvD8gw8+qDlXeA7j4P/nz58fl8uFOwuxZfj666/rgTbkXmOsLFmyBIs3qv2MF1hImMPpQCjWbNmyKRyIK1Q+/+eff1RBb9++XRVzmTJlogrPtMkosEzziHvtuXR8nXHGn/75aqHR3ZmaGmcbDSIBuwi4TWA1atRIl545c2at3/j8888Ltg8toYSdJzQIqEWLFsmsWbNk/Pjxsnv3bo1m4ZaT++67T6NQ2CL0fQ6n7yGocPIe4+B5HACDJnDDzS7GCyyIqTfeeEPFFRxnJbEfOXJEJk2aJO3bt5c1a9bIp59+qiFJ0wuO2vVDGN84FFiRpBtbY1vRItNW/efJi5IsZwvTzKI9JGAbAbcJLHw+IwfLdxfJVygVL15ctwERvSpatKhuAeL0f6ZMmfT+XQRHEIHCxc5I/fEVWP6CC9GvXbt2qShzQzNeYAEirssZMGCAKleEEHEvIbYJESKEow4ePKjFOU0t0xCtF4ECK1qkvT+PJbCSpzeneO/OA7/L5N9PS7MqHb3vAK4wZgl4TWAdPXpUFi9erJ/PONCF/+Lz2hJkKML98ccf6wl65FQlJrDmzp2rQm3QoEHG1rz0fXFdIbBgME4TYisQe7UnT56Um2++WRPlECbs3r27IJEO0Sw3lmmw6zcJBZZdJDmOJbDS3T3aGBidp17dGqTAMsYlNCQCBNwksPB5DLGECBYS1a1mlVdAfjTSfLDLhG09/BeJ7BMmTNDPcuw44Wq4X375RQMoTZs2VYH16KOP6tetcXBPb7Vq1fQ6uXbt2mmfBx54QMUWol4FChSIgCeSPqTxAgtbhEhyQ7QKgHlyMGGnU2Al/QeCI1wlQIHFN4EEnCHgFoHlWwerRIkS12wTYttw4sSJKn5QrgGJ6Khd+cILL8iyZcukUKFCeqsJ0nyQi1W+fHktvJ0jRw4dB6UfUKoIeV2TJ09WR6BoKSoI4N5eRMHQEFxBP5SIMLEZL7AQrYJatQqXZcyY0USORthEgWWEGzxhhCWweq05btx6GMEyziU0yEYCbhFYNi7Zs0MZL7BA/rfffpO9e/dqZXNTlaoJbwgFlgle8IYNpgosiitvvF9cRcIEKLC883YYL7BwF+FLL72k+7O5cuWSypUra8l8FB0ztfaFU68HBZZT5L03L2tOec+nXJE7CFBgucNPwVhpvMBCkhuS6LB3i/wrHPH86quvVHBhHxdXzFBoXXU1BVYwrzz7BEOAAisYSuxDAvYToMCyn6lTIxovsABm//79WgfL94QgCplBfCH5PXny5E7xM2peCiyj3OFqYyiwXO0+Gu9iAhRYLnaen+muEFg45vnHH39I/vz5tXYGxBX+UFhd600KLO/8YDq9Egospz3A+WOVAAWWdzxvvMCy7iLcunWrpE6dWmto4OjnBx98oEVH8+UzpxCi068FBZbTHvDO/BRY3vElV+IuAhRY7vJXYtYaL7AQvUIdDdxF+P3338vhw4f1yhxUb4fIivXior7OpcDyzg+m0yuhwHLaA5w/Vgm4SWBZdSoR+MAVNqhjhUuaUdPK9+qcWPWl8QILDnzzzTfl9ttv15ODU6dO1eJix48fl/79+9ORPm8uBVas/hjbv24KLPuZckQSCIaAWwQW0nRQTPTrr7/WQqJ58uSRTZs2aRFQXGXD3SUR4wUWXkjcRQhFvG3bNr0m5/7775dvv/1WKlasqJGtWL4ehxGsYH5lsU+oBCiwQiXG/iRgDwG3CKw9e/ZImzZtNNBRsmTJuMXjvkBcXYOK7LiFBRXY0ffVV18VXJ0D8YWgCcRZp06dZOnSpfq5jurvpUuX1sNro0aN0guicf0Ovl6mTBl74EZ5FFcILDDxv4swb968enUO7jJiu0qAESy+CXYRoMCyiyTHIYHQCLhFYC1fvlyvtHnvvff0lL9/wyXPqGGJNJ5y5crpFTlffPGFCix8nkNw4YqcBg0aaNklbDNCeKGo+IYNG6RZs2Z6X+F///2nn/VubK4QWBcuXNB7jDJkyKCXO1tRLVwQiUR3NgosvgP2EqDAspcnRyOBYAm4RWDhLsJZs2Zdcweh7xrPnj2r19w1bNhQBdaPP/6o/SGw0Hy/d/r0aXnllVf0smccZuvdu7d07dpV7rvvPlffP2y8wELoEAoYt2anTJlSQ4gIMyJy9eWXX8qAAQMkU6ZMwb67nu7HCJan3RvVxVFgRRU3JyOBOAJuEViLFi3Sbb6EIlihCCyrLyJa9erVk88++0yGDRumRcTHjRvn2nwu4wWWVckde7248BknFSC2UM29YMGC0qVLFy02ysYtQr4D9hGgwLKPJUcigVAIuEVgbd++XVq0aKF50JUqVYpbIrb3sOt0zz33BB3BwpV4CKS0a9dOgyho586dk48//lgOHToknTt3DgWhMX2NF1gghSKjODVogTeGnmGGMIJlmENcbA4FloudR9NdTcAtAgsn/MePH695VTg5WKJECdm9e7d88skn0rZtW93a69GjhxQpUkSeeeYZzbFCgAQnDlEkHFuECJJgW3D16tUyffp0jVp98803ukNVtWpVQRoQ8rMwnhub8QLL2iJctWqVKuIqVaroKUI4hpGra185Ciw3/giaaTMFlpl+oVXeJ+AWgQVPIAF9wYIFeuoPSe01atSQbt26yS233KKOQgkHCCkIptq1a6vIatWqlSa/4+sQXKgOgFOIqHd55513Ck4hTpgwQcUatgxRQeC2225zpeONF1jYIhw6dKg8++yzmvz2008/6WkEbBMCPi6C5mXPV989CixX/gzK+T3vGGf4+d0T1abdmZoaZxsNIgEvE3CTwArXD/75WeGOY/pzxgosHONEITOEGXfs2CG33nqrpE+fPo4nwpOo6o5qsayDRYFl+g9aYvZZ0SLT1vDNvvOSt1Br08yiPSTgaQKxILAQOEGZBkS1UIIhWbJknvSpsQILV+Q0b95cK7ijkJnvSUGEJfF9FCHjhc///71kBMudP6OWwEqVvYYxC1i6aZ4s//ucNKvS0RibaAgJxAKBWBBYKB6KE4hoyMmqX7++J11rtMBCglzPnj31fiNErHAyIU2aNPr/KEi2ceNGGT16NLcI/+/VpMBy58+oJbAOZGtjzALGLx6itlBgGeMSGhIjBGJBYMWIK829Ksf3kmdsA+LvI0eO1OJjGTNm1NL7qIGF/CxeKsktQjf/hhNTLAAAHvNJREFUwFoCq9ea40YtI0fW26VWyaeMsonGkIDXCVBgecfDRkewcKoANTYsgZXY373jkvBXwghW+OycfNISWBO2Z3TSjOvmprgyyh00JkYIUGB5x9FGCywc58TxTpwWzJ8/vx7f7Nu3b7yCywsuuXjxoixevFiXguS/UBsFVqjEzOjPkghm+IFWkIAJBNwqsKyTgdYFz7geJ5xm5V8jBQgXRYc7Tjhz2/2M0QILxcVwKzfuKVq7dq1eAonEdtw/iHoZ1gWRXtgi3Llzp25/oqAq1l23bt2QfU2BFTIyIx6gwDLCDTSCBIwg4CaBhZP+69at0/sIUW395ptv1jsFcUDNEka+ggmA4xNNvn1wFR5qab3++utaKd5fYCHvGqcOcRk07ic2uRkrsHBSECX3ixYtGleeAUILVd1RCwsFzJD0Dsd6QWDhJcHVADgxiYr14QisaZ9vNOpdm/T91SuMRj91yii7TDMm/5mWatIPp805RWgaI9pDArFC4Kbs9aRUqVKuWC4ucMZdgfjcypMnjyRU3+qvv/7SwEGnTp2kYsWKujZctYNoV4cOHbQc04EDB3QsFCFF1QDfy6B9YUAbfPTRR1rlvU+fPkYXHDdWYAV6uw4ePKhJ7sjLosC6SosRrEBvjZnfZwTLTL/QKhJwgoBbIlgQOsiRxpU2+IPmK7BwEA21rnLmzCmTJk1SUXTTTTfFXXuDq3HwNQRJUPkdn+mbN2/WsaxxUOF9yZIlKsYGDRoklStX1nlwdyHGRqQMfUxtrhVYKER66tQpDRF6pRZWUiNYFFim/pglbhcFljv9RqtJIBIE3CKwkLKDbTwEOnLlynWdwLr77rtVPNWpU0dy586t+cXz5s2TESNG6BbflClT9A7CF154QS+Lxo4VyjAVLlw4TmDhfsOnn35aZs6cKb/++qtem4MbXdBwDyKayfcUulZgReLFdnpMbIEiIocXDFcDpUyZMiSTKLBCwmVMZwosY1xBQ0jAcQJuEVhIQkeZJAgdaxfJijw99thjetNK9erV4+pUIgqFupYoMorPuv3798uWLVvk2LFjmnO1fPlyKVu2rG4P+m81Yity1qxZGsWy7iCePXu21sLENmGqVKkc91t8BlBgGeIW3yR3mIQXDS8jFH2wjQIrWFJm9aPAMssftIYEnCTgFoEF0QOx5JsHbQkjFAPHRc5ISL/rrrsUJ0QVEuARkTp58qQmr0NkQTRhHIgtXBaN6FawAmvVqlXXiC4n/UaBZRp9m+2hwLIZaJSGo8CKEmhOQwIuIOAWgYWT/bjmBvlV/hGshg0b6pYfolbYlUG5JTQUCz9y5IgUL15cnnzySRVd7du31y3CMmXKSJEiRbRfsAILIs9329A09zKCZZpHkmCPqQLrzZZX9+dNaSXyXv1hN6VRYJniCdpBAs4TcIvAQoQK19lhm9DKwbIuccbdgsif6tKli0aqmjRpornS2AZs3bq1irKHHnpIYWOLcdmyZTJhwgRNdkfzHadChQr6fWwRDh8+PG7LEc8hbxknE01tFFimeiYMu0wVWGEsJaKPQPCZJLIosCLqbg5OAq4i4BaBZUWZHn300bhThNYlzjg5OHnyZMFhNJz0Q+kFiC4kxqOkA/5YYmr9+vWa/I6EeSuXyncc1LtCFAwNNbKwpYgSTagb2bRpU6MLkVJguepHL3FjTRNYExcfNo7uzoPn1aaVgwsaYxsFljGuoCEk4DgBtwgsgPKvgxUIHko74DQgolvItUJDPhZKOuDUYTCNdbCCocQ+thMwTWDZvkAbBuz2/t8UWDZw5BAkQAKRIeAmgYVK7mvWrNHtPWwX5suXLzJQfEZF4jy2Btu1a8dK7hGnzQniCFBgBX4ZKLACM2IPEiAB5wi4SWA5R8kdM3OL0B1+CspKCqzAmCiwAjNiDxIgAecIUGA5x97umSmw7Cbq4HgUWIHhU2AFZsQeJEACzhGgwHKOvd0zU2DZTdTB8SiwAsO/8nsb7XTvneaUarh4fK3atDtT08ALYA8SIAFPE6DA8o57KbC840vjLns2EW3Rfx420SyZ8vtpqVy2nZG20SgSIIHoEaDAih7rSM9EgRVpwlEcnxGswLAtgXU00xOBO0epx7yfZsiukxelWZWOUZqR05AACZhKgALLVM+EbhcFVujMjH2CAiuwayyB1WvN8cCdo9gjR9bbpVbJp6I4I6ciARIwkQAFloleCc8mCqzwuBn5FAVWYLdYAmvC9oyBO0exB8VVFGFzKhIwmAAFlsHOCdE0CqwQgZncnQIrsHcsgcWE8sCs2IMESCD6BCiwos88UjNSYEWKrAPjUmAFhk6BFZgRe5AACThHgALLOfZ2z0yBZTdRB8ejwAoMnwIrMCP2IAEScI4ABZZz7O2emQLLbqIOjkeBFRg+BVZgRuxBAiTgHAEKLOfY2z0zBZbdRB0cjwIrMHwKrMCM2IMESMA5AhRYzrG3e2YKLLuJOjgeBVZg+BRYgRmxBwmQgHMEKLCcY2/3zBRYdhN1cDwKrMDwKbACM2IPEiAB5whQYDnH3u6ZKbDsJurgeBRYgeFTYAVmxB4kQALOEaDAco693TNTYNlN1MHxKLACw6fACsyIPUiABJwjQIHlHHu7Z6bAspuog+NRYAWGT4EVmBF7kAAJOEeAAss59nbPTIFlN1EHx6PACgyfAiswI/YgARJwjgAFlnPs7Z6ZAstuog6OR4EVGL4lsH68/GzgzlHscWuWVFGcjVORAAmYSoACy1TPhG4XBVbozIx9ggIrsGssgdVn7eOBO0exR82SmYQiK4rAORUJGEqAAstQx4RhFgVWGNBMfYQCK7BnLIE1Zku9wJ2j1OPf0xd1pqaVs0VpRk5DAiRgKgEKLFM9E7pdFFihMzP2CQqswK6xBNZ3F54J3DlKPZZtOkmBFSXWnIYETCdAgWW6h4K3jwIreFbG96TACuwiCqzAjNiDBEjAOQIUWM6xt3tmCiy7iTo4nmkCyxIzDiJJcGpGsEz0Cm0iARKgwPLOO0CB5R1fCgVWcM7stea4VC/RNrjOUejFLcIoQOYUJOASAhRYLnFUEGZSYAUBKSld9u3bJ2+//bakS5dODh06JNWqVZMaNWpIsmTJrhn2rbfeks8++yzua7Vr15YOHTqENLWpAguCxqSWNcNtUiZfHWNMosAyxhU0hAQcJ0CB5bgLbDOAAss2lNcPdPz4cenTp4/Ur19fypcvL6dOnZIBAwZI3bp1pVy5cnEPXLhwQRYsWCC1atWSNGnShG2RqQJr1Jb0Ya8pEg+aJK6wPgqsSHiZY5KAOwlQYLnTb/FZTYEVQV9u3rxZJkyYIIMHD5bMmTPrTHPmzJE9e/ZIx44d46JYZ8+elaVLlwqiVilSpAjbommfbwz72Ug8WCdzMx12/sGakRjeM2Ou33u1yOgjhf/zzJq4EBIggfAI3JS9npQqVSq8h/mUUQQosCLojrVr18rcuXOlZ8+ecZEp/B1f9/3av//+KwsXLpQdO3bITz/9JFWrVpWWLVvqtmIozdQIlkkJ5aHwjFZfRrCiRZrzkID5BBjBMt9HwVpIgRUsqTD6JRTBgpB65ZVXrolWnTlzRtKmTSsnTpyQ4cOHS968eaVp06bX5WolZgYFVhhOMuARCiwDnEATSMAQAhRYhjjCBjMosGyAmNAQ8eVg9evXT5544gkpUKCA9OrVS9q0aSPFihW7ZogVK1bIkiVLrolyBWMmBVYwlMzrYwks0yxjZXnTPEJ7YoEABZZ3vEyBFWFf+p4iPHr0qFSqVElPER4+fDhBgYV8rO+++0569OghqVOnDtpCCqygURnV0VSBBUgUWUa9KjQmBghQYHnHyRRYBvhy+vTpgkT35s2baymHvn37Sp06daR69eohWUeBFRIudk6EALct+XqQgDMEKLCc4R6JWSmwIkE1xDER5Ro9erRs2rRJMmTIIE2aNNGSDSlTpgxpJAqskHCxMwUW3wESMI4ABZZxLgnbIAqssNGZ9yAFlnk+catFjGC51XO02+0EKLDc7sH/bz8Flnd8aexVOSzT4L6XjALLfT6jxd4gQIHlDT9iFRRY3vElBZaHfOn0UiiwnPYA549VAhRY3vE8BZZ3fEmB5SFfOr0UU0828lSj028G5480AQqsSBOO3vgUWNFjHfGZmIMVccQxM4GpAgsOoMiKmdcwJhdKgeUdt1NgeceXjGB5yJdcyvUEuG3JtyIWCFBgecfLFFje8SUFlod8yaVQYPEdiE0CFFje8TsFlnd8SYHlIV9yKQkLrHvzhnYJeqRZlsibNtJTcPwYIkCB5R1nU2B5x5cUWB7yJZeSsMAyjU2JvOnkXoos09ziWnsosFzruusMp8Dyji9l0+bvo7yaK4nOl/dYB/0+62BF2S0enW7ngfPGrWznwf/UJibeG+ca1xpEgeVa11Fgecd116/kxMpSxi3vz5MX5a80TYyziwaRgB0ErMT7miUz2TGcbWPcmiWVbWNxoOgSoMCKLu9IzsYIViTpRnnsnxcWj/KMgaf79lgRuevWMoE7sgcJuJCAqeUsIPgoslz4QokIBZY7/Raf1RRY3vGljHi/jnGrKZzrIeNsokEkYBeBddvP2jWUbeP8e/qijsVtS9uQRnUgCqyo4o7oZBRYEcUb3cEXfj0yuhNyNhIgAeMIWFG1HIZtE9YwbBvVOMf9n0EUWKZ6JnS7KLBCZ2bsExRYxrqGhpFA1AiYum0JwUeRFfg1oMAKzMgtPSiw3OKpIOykwAoCEruQgMcJ/HvqknErXLfjjNrEqFpg11BgBWbklh4UWG7xVBB2UmAFAYldSIAEok7A5KhaiTvNKhRb7eGXo+4fThgZAhRYkeHqyKgUWI5g56QkQAIBCJgcVTPNeSNf7m2aSbQnTAIUWGGCM/ExCiwTvUKbSIAETCRg4glQcOrZsoeJuGhTGAQosMKAZuojFFimeoZ2kQAJkEBwBGpV7hRcR/YyngAFlvEuCt5ACqzgWbEnCZAACZhIgALLRK+EZxMFVnjcjHyKAstIt9AoEiABEgiaAAVW0KiM70iBZbyLgjeQAit4VuxJAiRAAiYSoMAy0Svh2USBFR43I5+iwDLSLTSKBEiABIImQIEVNCrjO1JgGe+i4A2kwAqeFXuSAAmQgIkEKLBM9Ep4NlFghcfNyKcosIx0C40iARIggaAJUGAFjcr4jhRYxrsoeAMpsIJnxZ4kQAIkYCIBCiwTvRKeTRRY4XEz8ikKLCPdQqNIgARIIGgCFFhBozK+IwWW8S4K3kAKrOBZsScJkAAJmEiAAstEr4RnEwVWeNxsfWrfvn3y9ttvS7p06eTQoUNSrVo1qVGjhiRLliykeSiwQsLFziRAAiRgHAEKLONcErZBFFhho7PnwePHj0ufPn2kfv36Ur58eTl16pQMGDBA6tatK+XKlQtpEgqskHCxMwmQAAkYR4ACyziXhG0QBVbY6Ox5cPPmzTJhwgQZPHiwZM6cWQedM2eO7NmzRzp27BhSFKt06dL2GMVRSIAESIAEHCOwdu1ax+bmxPYRoMCyj2VYI+EHae7cudKzZ09JkyaNjoG/4+u+XwtrcD5EAiRAAiRAAiTgCAEKLEew//9JE4pg7dixQ1555RVJkSKFwxZyehIgARIgARIggVAJUGCFSszm/vHlYPXr10+eeOIJeeCBB2yejcORAAmQAAmQAAlEgwAFVjQoB5jD9xTh0aNHpVKlSmGdIjRgKTSBBEiABEiABEhARCiw+BqQAAmQAAmQAAmQgM0EKLBsBsrhSIAESIAESIAESIACi+8ACZAACZAACZAACdhMgALLZqAcjgRIwHwCly5dkuXLl8s777wjr732mpQoUcJ8o6Ns4bFjx+TNN9+UmTNnSp48eQSHb1hrL8pO4HSuJkCB5Wr30XgSIIFQCUBcQTj8/vvv8uqrr0ru3LlDKugb6nxu7H/hwgW9USJHjhzStGlTWb16tbz11lvK7ZZbbnHjkmgzCUSdAAVW1JFzQhIgAScJoJDvqlWrpG/fvnr/J9v1BP79919p3ry5dO3aVa/swt87d+4s3bt3l3z58hEZCZBAEAQosIKAFGtd8C/8+fPn67/q69Sp4+jyr1y5IitXrpQhQ4YIiq/iEuxevXpJtmzZHLPr3Llz8v7778uUKVP0gweM8MGTJUsWx2zynRjXLCEygy0dpz8MR44cqZEPq7Vq1Uo/tJ1q2PZ6+eWX5aWXXpKSJUs6ZcY1886ePVv95dsefPBBjRZlypTJERv/++8//Tm7+eabpV27dnLgwAEZOnSo3puaPXt2R2zCpD///LPecIHoo5O/C+L7Hfn333/L6NGjJUOGDIL/f/zxx6VWrVqSPHlyx3hxYmcJUGA5y9+42bdv3y4vvPCC/oKAqMEl1E42/CIdP368/mJHtGHMmDGCX27dunVzrMr9+vXrNXfnjTfe0F+eyOEpVKiQtG3b1klUOveZM2dk0qRJ8u2336p9TgosbDN9+umn+kGTNm1ax9nAgN9++00/oCGucOcnRDE4OZlbhIga/sHw0EMPKSP8DG7btk0/nJ1sO3fu1HcbfixcuLA899xzUrBgQcdMsv7hgBsuihYtqsIddQMhBG+44Yao2RXf70gI9y5duigj+PHkyZPSo0cPadiwoZQvXz5qtnEiswhQYJnlDyOsOXv2rP5ixS8GpwUWrhKCmMFl2PiXIf61/+OPP8rAgQMlderURvCaNWuWoFhsp06dHLUHwhOC5p577pFhw4Y5vp0Dsbdo0SKN8Jly5RPeHQgq/EHi9pdffimTJ092NLdo2bJl6jPkNsGHn3zyiVSuXNnRSNHly5f1TlTYg4gV3qfixYurOHVqWxXv0tKlS2XQoEEq2P/44w8VMSNGjJBcuXJF9WfP/3fkxo0bZfjw4TJu3Li4SDZ+L/z555/6j0HsBrDFHgEKrNjzecAVmySwfI3FL3tEsBAtcvpf95Zd+JcrbHrmmWccjRZhK3XJkiVqA6IhJuTLYPt03rx5snXrVrWtQYMG0r59e8c+oOEzCCx88Fkf0rCxRYsWukXnZBTLep8Qsf3rr7+katWqAX9OI9kBduC9xrYgtinxnnfo0EEjMjVr1ozk1AmOjX9cIXfO8t2RI0f0PYfIinak1v93pP97hUX42+sINE7qKAEKLEfxmzm5iQLr8OHDsmDBAv0QxPaACf8iRBQEH9bYsqhbt67jwgFvk2kJyadPn1YuuHOzf//+kj9/fkEellP+wxYhop9jx45VIQqBha1dRBmcLtWAf0B8+OGHuqXqdD4fBANyDBEdSp8+vUDAQ2zdddddjkW1IfqQv9e7d2/1lRWNHDVqlOTNmzeqv0yDjWBhqxcC0JQIblQhcTJelcN34HoC+FDEv+iLFSum+VhO/nLAhw62UDJnzixly5Y1LmEU9n300Uea2xPtXBBfz0HsTZw48TpnzpgxQ0WXCQ11p3B4wopAOGETti0hpipUqCBPPvmkLFy4ULcxIR4yZszohElxc/7666+yf/9+x6NXMAj5TjgI0KZNG6levbrmhCFtACL57rvvdoQTRB78BRtSpkwp1apVE0SxkD4AERjN5v87EjlX/jlYeM8Q8bNy66JpH+cygwAjWGb4wRgrfBM4YRT+Ne3kByL+ldqoUaNr+OTMmVPzZqK9LZCQk6x/Sb/77ruSNWtWx31p6pF6CJmvvvrK8fw5HODAhzQEH7biIBzwTjnZcGpv+vTpUq9ePcejVxaHtWvXKqdffvlFo8aI1EKYOhV99PWPk+kCCf2ORMK9dYrw0KFDupXKU4RO/lQ5PzcFlvM+oAUuI4CtE/xrGgUYsVWA7aZTp045GsHyRWiKwAInRIywBYdj/vgXPsSyKflzJr12SJL+559/NCrDljAB/NwhRw0HX5B8/+KLLzoaYaevSCAxAhRYfD9IIEQCiIBgSw4n0NKkSaNRB9QKcjpvxlqGKQILnBD9xBYvPgwRAUFE1Mkt5xBdHZXuiMag1lupUqUc36aMyoKTMMlnn32myeOtW7eWBx54wLiUgSQsjY96kAAFlgedyiWRAAmQAAmQAAk4S4ACy1n+nJ0ESIAESIAESMCDBCiwPOhULokESIAESIAESMBZAhRYzvLn7CRAAiRAAiRAAh4kQIHlQadySSRAAiRAAiRAAs4SoMBylj9nJwESIAESIAES8CABCiwPOpVLIgESIAESIAEScJYABZaz/Dk7CZAACZAACZCABwlQYHnQqVwSCZAACZAACZCAswQosJzlz9lJgARIgARIgAQ8SIACy4NO5ZJIgARIgARIgAScJUCB5Sx/zk4CJEACJEACJOBBAhRYHnQql0QCJEACJEACJOAsAQosZ/lzdhIgARIgARIgAQ8SoMDyoFO5JBIgARIgARIgAWcJUGA5y5+zkwAJkAAJkAAJeJAABZYHncolkQAJkAAJkAAJOEuAAstZ/pydBEiABEiABEjAgwQosDzoVC6JBEiABEiABEjAWQIUWM7y5+wkQAIkQAIkQAIeJECB5UGnckkk4AUCly5dkvnz58uIESOkVKlSMnjwYEmXLp0XlsY1kAAJxAABCqwYcDKXSAJOENiwYYNAJBUpUkQ+/fRTefrppyVVqlRBmzJ37lw5f/68NGjQQJInTx733OzZs+XVV1/Vv5coUULeffdd2b9/vzz//PNy5MgRyZkzp0yePFny5csX9FzsSAIkQAJ2E6DAspsoxyMBElACH330kVSsWFFOnjwp27Ztk1q1agVN5sSJE9KnTx95+eWXJVeuXNc8d/nyZY1mnT17Vl5//XVJkyaNfh+CbtasWdK9e3fJkiVL0HOxIwmQAAlEggAFViSockwSiHECp0+flgULFkj9+vVlxYoVkiNHDilUqNB1VI4dOyZvvvmmzJw5U/Lnz6/bgadOnZLGjRsLxkAbN26c1KxZM+7ZCxcuqPgqXbq01K1bN+7rf/zxhxw9elTKlSsna9eulV69esmff/4p7du3lxYtWqggGzt2rEyfPl2KFSsmQ4cOldy5c8fbN0WKFDHuQS6fBEggqQQosJJKkM+TAAlcQ+CNN96QiRMnXvO1lClTyocffqiiyGoQPBBK9957rzz55JOCLcEffvhBBg0aJKtXr5Yff/xRunXrJsmSJbtmLIgoRLbwPWw/Wg39b7zxRsmWLZuKtg4dOsjWrVs1qtW7d28VV8WLF5eqVatqlKtatWrywAMPXNd34MCBzPXiO00CJJBkAhRYSUbIAUiABPwJLF68WMVP6tSp5ZtvvtH8K/+2fv16FTejRo3SLT0IJIgz5FRNmTJFChcufE3kynr+t99+E4ggCCaIKatBoFWqVEm3JCHA2rRpo1uUiEZhLuSBQXRBxE2dOlVGjx6t4s2/L71JAiRAAnYQoMCygyLHIAESUAIQP1ayuS8SbOVBFEFwWQ0i58CBA3FRKgis8ePHq8gaOXKkNGnS5JoIlfXcokWL5KuvvrpmPETDcOKwXr16gmjZwoULpX///projvGwTYkoFrYpa9euLU899ZRkzZpVrly5cl3f2267jd4kARIggSQToMBKMkIOQAIk4Etg7969mtdUp04d3RZEcju27vwbhA9a165dVeggaoXtP0S7hgwZogIqvmR1iC8ktrdt2zZuSJwi/PXXX3X7z2pnzpzRnC6Iql27dsXNFZ+3fPsib4yNBEiABJJKgAIrqQT5PAmQwDUEEF1CUjsiQUuWLNEyC/55VHgAkah58+bJsGHD5O+//5Z+/fpJ3759VWQhQR4Rp/jKOkBgIQH+tdde0+0/iCNs/1WvXl2jUsjhKlOmjNSoUUPee+89uf322+XcuXOaSD9mzBjJnDmzRruqVKmiETP/vr4J9XQtCZAACYRLgAIrXHJ8jgRI4DoCqHuFqBWiVzt37hSUW3jooYfiJQVhhPyradOmqchBbauiRYtqfhQiVA0bNoz3OYgxiKgdO3ZoZAwRqmbNmmn9K2vLD2UcMH7Lli11yxL1tBAVg3B7+OGHVZxBAGIr0b+vVfaB7iUBEiCBpBCgwEoKPT5LAiRgKwGUYBgwYICWX0ARUTYSIAEScCsBCiy3eo52k4AHCaAgKcoqdOnSRdKmTevBFXJJJEACsUKAAitWPM11koDBBJCkju28PHnyaG0s3/ILBptN00iABEggQQIUWHw5SIAESIAESIAESMBmAhRYNgPlcCRAAiRAAiRAAiRAgcV3gARIgARIgARIgARsJkCBZTNQDkcCJEACJEACJEACFFh8B0iABEiABEiABEjAZgIUWDYD5XAkQAIkQAIkQAIkQIHFd4AESIAESIAESIAEbCZAgWUzUA5HAiRAAiRAAiRAAhRYfAdIgARIgARIgARIwGYCFFg2A+VwJEACJEACJEACJECBxXeABEiABEiABEiABGwmQIFlM1AORwIkQAIkQAIkQAIUWHwHSIAESIAESIAESMBmAhRYNgPlcCRAAiRAAiRAAiRAgcV3gARIgARIgARIgARsJkCBZTNQDkcCJEACJEACJEACFFh8B0iABEiABEiABEjAZgIUWDYD5XAkQAIkQAIkQAIkQIHFd4AESIAESIAESIAEbCbw/wCizkR4P9F1sgAAAABJRU5ErkJggg==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D66" sqref="D66"/>
    </sheetView>
  </sheetViews>
  <sheetFormatPr defaultColWidth="14.42578125" defaultRowHeight="15.75" customHeight="1" x14ac:dyDescent="0.2"/>
  <cols>
    <col min="2" max="2" width="22" customWidth="1"/>
    <col min="3" max="3" width="31.85546875" bestFit="1" customWidth="1"/>
    <col min="4" max="4" width="21.28515625" customWidth="1"/>
    <col min="5" max="5" width="31.7109375" bestFit="1" customWidth="1"/>
    <col min="6" max="6" width="21.85546875" customWidth="1"/>
    <col min="7" max="7" width="32.42578125" bestFit="1" customWidth="1"/>
    <col min="10" max="10" width="18.42578125" customWidth="1"/>
    <col min="12" max="12" width="15.7109375" customWidth="1"/>
  </cols>
  <sheetData>
    <row r="1" spans="1:13" ht="15.75" customHeight="1" x14ac:dyDescent="0.2">
      <c r="A1" s="12" t="s">
        <v>0</v>
      </c>
      <c r="B1" s="13"/>
      <c r="C1" s="13"/>
      <c r="D1" s="13"/>
      <c r="E1" s="13"/>
      <c r="F1" s="13"/>
      <c r="G1" s="13"/>
      <c r="H1" s="1"/>
      <c r="I1" s="11" t="s">
        <v>1</v>
      </c>
      <c r="J1" s="9"/>
      <c r="K1" s="9"/>
      <c r="L1" s="9"/>
      <c r="M1" s="10"/>
    </row>
    <row r="2" spans="1:13" ht="15.75" customHeight="1" x14ac:dyDescent="0.2">
      <c r="A2" s="17" t="s">
        <v>2</v>
      </c>
      <c r="B2" s="20"/>
      <c r="C2" s="20"/>
      <c r="D2" s="20"/>
      <c r="E2" s="20"/>
      <c r="F2" s="20"/>
      <c r="G2" s="29"/>
      <c r="H2" s="1"/>
      <c r="I2" s="2"/>
      <c r="J2" s="3" t="s">
        <v>3</v>
      </c>
      <c r="K2" s="3" t="s">
        <v>4</v>
      </c>
      <c r="L2" s="3" t="s">
        <v>5</v>
      </c>
      <c r="M2" s="3" t="s">
        <v>4</v>
      </c>
    </row>
    <row r="3" spans="1:13" ht="15.75" customHeight="1" x14ac:dyDescent="0.2">
      <c r="A3" s="18" t="s">
        <v>6</v>
      </c>
      <c r="B3" s="21" t="s">
        <v>7</v>
      </c>
      <c r="C3" s="21" t="s">
        <v>8</v>
      </c>
      <c r="D3" s="24" t="s">
        <v>9</v>
      </c>
      <c r="E3" s="24" t="s">
        <v>10</v>
      </c>
      <c r="F3" s="27" t="s">
        <v>11</v>
      </c>
      <c r="G3" s="27" t="s">
        <v>12</v>
      </c>
      <c r="I3" s="3" t="s">
        <v>13</v>
      </c>
      <c r="J3" s="4">
        <v>1.81</v>
      </c>
      <c r="K3" s="4" t="s">
        <v>14</v>
      </c>
      <c r="L3" s="4">
        <v>0.50900000000000001</v>
      </c>
      <c r="M3" s="4" t="s">
        <v>15</v>
      </c>
    </row>
    <row r="4" spans="1:13" ht="15.75" customHeight="1" x14ac:dyDescent="0.2">
      <c r="A4" s="19">
        <v>1</v>
      </c>
      <c r="B4" s="22">
        <f>J$3/A4</f>
        <v>1.81</v>
      </c>
      <c r="C4" s="23">
        <f>L$3/A4</f>
        <v>0.50900000000000001</v>
      </c>
      <c r="D4" s="25">
        <f>J$4</f>
        <v>0.26200000000000001</v>
      </c>
      <c r="E4" s="26">
        <f>L$4</f>
        <v>5.0999999999999997E-2</v>
      </c>
      <c r="F4" s="28">
        <f>J$5</f>
        <v>0.27300000000000002</v>
      </c>
      <c r="G4" s="30">
        <f>L$5</f>
        <v>3.5000000000000003E-2</v>
      </c>
      <c r="I4" s="3" t="s">
        <v>16</v>
      </c>
      <c r="J4" s="4">
        <v>0.26200000000000001</v>
      </c>
      <c r="K4" s="4" t="s">
        <v>14</v>
      </c>
      <c r="L4" s="4">
        <v>5.0999999999999997E-2</v>
      </c>
      <c r="M4" s="4" t="s">
        <v>15</v>
      </c>
    </row>
    <row r="5" spans="1:13" ht="15.75" customHeight="1" x14ac:dyDescent="0.2">
      <c r="A5" s="19">
        <v>2</v>
      </c>
      <c r="B5" s="22">
        <f>J$3/A5</f>
        <v>0.90500000000000003</v>
      </c>
      <c r="C5" s="23">
        <f>L$3/A5</f>
        <v>0.2545</v>
      </c>
      <c r="D5" s="25">
        <f>J$4</f>
        <v>0.26200000000000001</v>
      </c>
      <c r="E5" s="26">
        <f>L$4</f>
        <v>5.0999999999999997E-2</v>
      </c>
      <c r="F5" s="28">
        <f>J$5</f>
        <v>0.27300000000000002</v>
      </c>
      <c r="G5" s="30">
        <f>L$5</f>
        <v>3.5000000000000003E-2</v>
      </c>
      <c r="I5" s="3" t="s">
        <v>17</v>
      </c>
      <c r="J5" s="4">
        <v>0.27300000000000002</v>
      </c>
      <c r="K5" s="4" t="s">
        <v>14</v>
      </c>
      <c r="L5" s="4">
        <v>3.5000000000000003E-2</v>
      </c>
      <c r="M5" s="4" t="s">
        <v>15</v>
      </c>
    </row>
    <row r="6" spans="1:13" ht="15.75" customHeight="1" x14ac:dyDescent="0.2">
      <c r="A6" s="19">
        <v>3</v>
      </c>
      <c r="B6" s="22">
        <f>J$3/A6</f>
        <v>0.60333333333333339</v>
      </c>
      <c r="C6" s="23">
        <f>L$3/A6</f>
        <v>0.16966666666666666</v>
      </c>
      <c r="D6" s="25">
        <f>J$4</f>
        <v>0.26200000000000001</v>
      </c>
      <c r="E6" s="26">
        <f>L$4</f>
        <v>5.0999999999999997E-2</v>
      </c>
      <c r="F6" s="28">
        <f>J$5</f>
        <v>0.27300000000000002</v>
      </c>
      <c r="G6" s="30">
        <f>L$5</f>
        <v>3.5000000000000003E-2</v>
      </c>
    </row>
    <row r="7" spans="1:13" ht="15.75" customHeight="1" x14ac:dyDescent="0.2">
      <c r="A7" s="19">
        <v>4</v>
      </c>
      <c r="B7" s="22">
        <f>J$3/A7</f>
        <v>0.45250000000000001</v>
      </c>
      <c r="C7" s="23">
        <f>L$3/A7</f>
        <v>0.12725</v>
      </c>
      <c r="D7" s="25">
        <f>J$4</f>
        <v>0.26200000000000001</v>
      </c>
      <c r="E7" s="26">
        <f>L$4</f>
        <v>5.0999999999999997E-2</v>
      </c>
      <c r="F7" s="28">
        <f>J$5</f>
        <v>0.27300000000000002</v>
      </c>
      <c r="G7" s="30">
        <f>L$5</f>
        <v>3.5000000000000003E-2</v>
      </c>
    </row>
    <row r="8" spans="1:13" ht="15.75" customHeight="1" x14ac:dyDescent="0.2">
      <c r="A8" s="19">
        <v>5</v>
      </c>
      <c r="B8" s="22">
        <f>J$3/A8</f>
        <v>0.36199999999999999</v>
      </c>
      <c r="C8" s="23">
        <f>L$3/A8</f>
        <v>0.1018</v>
      </c>
      <c r="D8" s="25">
        <f>J$4</f>
        <v>0.26200000000000001</v>
      </c>
      <c r="E8" s="26">
        <f>L$4</f>
        <v>5.0999999999999997E-2</v>
      </c>
      <c r="F8" s="28">
        <f>J$5</f>
        <v>0.27300000000000002</v>
      </c>
      <c r="G8" s="30">
        <f>L$5</f>
        <v>3.5000000000000003E-2</v>
      </c>
    </row>
    <row r="9" spans="1:13" ht="15.75" customHeight="1" x14ac:dyDescent="0.2">
      <c r="A9" s="19">
        <v>6</v>
      </c>
      <c r="B9" s="22">
        <f>J$3/A9</f>
        <v>0.30166666666666669</v>
      </c>
      <c r="C9" s="23">
        <f>L$3/A9</f>
        <v>8.483333333333333E-2</v>
      </c>
      <c r="D9" s="25">
        <f>J$4</f>
        <v>0.26200000000000001</v>
      </c>
      <c r="E9" s="26">
        <f>L$4</f>
        <v>5.0999999999999997E-2</v>
      </c>
      <c r="F9" s="28">
        <f>J$5</f>
        <v>0.27300000000000002</v>
      </c>
      <c r="G9" s="30">
        <f>L$5</f>
        <v>3.5000000000000003E-2</v>
      </c>
    </row>
    <row r="10" spans="1:13" ht="15.75" customHeight="1" x14ac:dyDescent="0.2">
      <c r="A10" s="19">
        <v>7</v>
      </c>
      <c r="B10" s="22">
        <f>J$3/A10</f>
        <v>0.25857142857142856</v>
      </c>
      <c r="C10" s="23">
        <f>L$3/A10</f>
        <v>7.2714285714285717E-2</v>
      </c>
      <c r="D10" s="25">
        <f>J$4</f>
        <v>0.26200000000000001</v>
      </c>
      <c r="E10" s="26">
        <f>L$4</f>
        <v>5.0999999999999997E-2</v>
      </c>
      <c r="F10" s="28">
        <f>J$5</f>
        <v>0.27300000000000002</v>
      </c>
      <c r="G10" s="30">
        <f>L$5</f>
        <v>3.5000000000000003E-2</v>
      </c>
    </row>
    <row r="11" spans="1:13" ht="15.75" customHeight="1" x14ac:dyDescent="0.2">
      <c r="A11" s="19">
        <v>8</v>
      </c>
      <c r="B11" s="22">
        <f>J$3/A11</f>
        <v>0.22625000000000001</v>
      </c>
      <c r="C11" s="23">
        <f>L$3/A11</f>
        <v>6.3625000000000001E-2</v>
      </c>
      <c r="D11" s="25">
        <f>J$4</f>
        <v>0.26200000000000001</v>
      </c>
      <c r="E11" s="26">
        <f>L$4</f>
        <v>5.0999999999999997E-2</v>
      </c>
      <c r="F11" s="28">
        <f>J$5</f>
        <v>0.27300000000000002</v>
      </c>
      <c r="G11" s="30">
        <f>L$5</f>
        <v>3.5000000000000003E-2</v>
      </c>
    </row>
    <row r="12" spans="1:13" ht="15.75" customHeight="1" x14ac:dyDescent="0.2">
      <c r="A12" s="19">
        <v>9</v>
      </c>
      <c r="B12" s="22">
        <f>J$3/A12</f>
        <v>0.20111111111111113</v>
      </c>
      <c r="C12" s="23">
        <f>L$3/A12</f>
        <v>5.6555555555555553E-2</v>
      </c>
      <c r="D12" s="25">
        <f>J$4</f>
        <v>0.26200000000000001</v>
      </c>
      <c r="E12" s="26">
        <f>L$4</f>
        <v>5.0999999999999997E-2</v>
      </c>
      <c r="F12" s="28">
        <f>J$5</f>
        <v>0.27300000000000002</v>
      </c>
      <c r="G12" s="30">
        <f>L$5</f>
        <v>3.5000000000000003E-2</v>
      </c>
    </row>
    <row r="13" spans="1:13" ht="15.75" customHeight="1" x14ac:dyDescent="0.2">
      <c r="A13" s="19">
        <v>10</v>
      </c>
      <c r="B13" s="22">
        <f>J$3/A13</f>
        <v>0.18099999999999999</v>
      </c>
      <c r="C13" s="23">
        <f>L$3/A13</f>
        <v>5.0900000000000001E-2</v>
      </c>
      <c r="D13" s="25">
        <f>J$4</f>
        <v>0.26200000000000001</v>
      </c>
      <c r="E13" s="26">
        <f>L$4</f>
        <v>5.0999999999999997E-2</v>
      </c>
      <c r="F13" s="28">
        <f>J$5</f>
        <v>0.27300000000000002</v>
      </c>
      <c r="G13" s="30">
        <f>L$5</f>
        <v>3.5000000000000003E-2</v>
      </c>
    </row>
    <row r="14" spans="1:13" ht="15.75" customHeight="1" x14ac:dyDescent="0.2">
      <c r="A14" s="19">
        <v>11</v>
      </c>
      <c r="B14" s="22">
        <f>J$3/A14</f>
        <v>0.16454545454545455</v>
      </c>
      <c r="C14" s="23">
        <f>L$3/A14</f>
        <v>4.6272727272727271E-2</v>
      </c>
      <c r="D14" s="25">
        <f>J$4</f>
        <v>0.26200000000000001</v>
      </c>
      <c r="E14" s="26">
        <f>L$4</f>
        <v>5.0999999999999997E-2</v>
      </c>
      <c r="F14" s="28">
        <f>J$5</f>
        <v>0.27300000000000002</v>
      </c>
      <c r="G14" s="30">
        <f>L$5</f>
        <v>3.5000000000000003E-2</v>
      </c>
    </row>
    <row r="15" spans="1:13" ht="15.75" customHeight="1" x14ac:dyDescent="0.2">
      <c r="A15" s="19">
        <v>12</v>
      </c>
      <c r="B15" s="22">
        <f>J$3/A15</f>
        <v>0.15083333333333335</v>
      </c>
      <c r="C15" s="23">
        <f>L$3/A15</f>
        <v>4.2416666666666665E-2</v>
      </c>
      <c r="D15" s="25">
        <f>J$4</f>
        <v>0.26200000000000001</v>
      </c>
      <c r="E15" s="26">
        <f>L$4</f>
        <v>5.0999999999999997E-2</v>
      </c>
      <c r="F15" s="28">
        <f>J$5</f>
        <v>0.27300000000000002</v>
      </c>
      <c r="G15" s="30">
        <f>L$5</f>
        <v>3.5000000000000003E-2</v>
      </c>
    </row>
    <row r="16" spans="1:13" ht="15.75" customHeight="1" x14ac:dyDescent="0.2">
      <c r="A16" s="19">
        <v>13</v>
      </c>
      <c r="B16" s="22">
        <f>J$3/A16</f>
        <v>0.13923076923076924</v>
      </c>
      <c r="C16" s="23">
        <f>L$3/A16</f>
        <v>3.9153846153846157E-2</v>
      </c>
      <c r="D16" s="25">
        <f>J$4</f>
        <v>0.26200000000000001</v>
      </c>
      <c r="E16" s="26">
        <f>L$4</f>
        <v>5.0999999999999997E-2</v>
      </c>
      <c r="F16" s="28">
        <f>J$5</f>
        <v>0.27300000000000002</v>
      </c>
      <c r="G16" s="30">
        <f>L$5</f>
        <v>3.5000000000000003E-2</v>
      </c>
    </row>
    <row r="17" spans="1:12" ht="15.75" customHeight="1" x14ac:dyDescent="0.2">
      <c r="A17" s="19">
        <v>14</v>
      </c>
      <c r="B17" s="22">
        <f>J$3/A17</f>
        <v>0.12928571428571428</v>
      </c>
      <c r="C17" s="23">
        <f>L$3/A17</f>
        <v>3.6357142857142859E-2</v>
      </c>
      <c r="D17" s="25">
        <f>J$4</f>
        <v>0.26200000000000001</v>
      </c>
      <c r="E17" s="26">
        <f>L$4</f>
        <v>5.0999999999999997E-2</v>
      </c>
      <c r="F17" s="28">
        <f>J$5</f>
        <v>0.27300000000000002</v>
      </c>
      <c r="G17" s="30">
        <f>L$5</f>
        <v>3.5000000000000003E-2</v>
      </c>
    </row>
    <row r="18" spans="1:12" ht="15.75" customHeight="1" x14ac:dyDescent="0.2">
      <c r="A18" s="19">
        <v>15</v>
      </c>
      <c r="B18" s="22">
        <f>J$3/A18</f>
        <v>0.12066666666666667</v>
      </c>
      <c r="C18" s="23">
        <f>L$3/A18</f>
        <v>3.3933333333333336E-2</v>
      </c>
      <c r="D18" s="25">
        <f>J$4</f>
        <v>0.26200000000000001</v>
      </c>
      <c r="E18" s="26">
        <f>L$4</f>
        <v>5.0999999999999997E-2</v>
      </c>
      <c r="F18" s="28">
        <f>J$5</f>
        <v>0.27300000000000002</v>
      </c>
      <c r="G18" s="30">
        <f>L$5</f>
        <v>3.5000000000000003E-2</v>
      </c>
    </row>
    <row r="19" spans="1:12" ht="15.75" customHeight="1" x14ac:dyDescent="0.2">
      <c r="A19" s="19">
        <v>16</v>
      </c>
      <c r="B19" s="22">
        <f>J$3/A19</f>
        <v>0.113125</v>
      </c>
      <c r="C19" s="23">
        <f>L$3/A19</f>
        <v>3.18125E-2</v>
      </c>
      <c r="D19" s="25">
        <f>J$4</f>
        <v>0.26200000000000001</v>
      </c>
      <c r="E19" s="26">
        <f>L$4</f>
        <v>5.0999999999999997E-2</v>
      </c>
      <c r="F19" s="28">
        <f>J$5</f>
        <v>0.27300000000000002</v>
      </c>
      <c r="G19" s="30">
        <f>L$5</f>
        <v>3.5000000000000003E-2</v>
      </c>
      <c r="L19" s="5"/>
    </row>
    <row r="20" spans="1:12" ht="15.75" customHeight="1" x14ac:dyDescent="0.2">
      <c r="A20" s="19">
        <v>17</v>
      </c>
      <c r="B20" s="22">
        <f>J$3/A20</f>
        <v>0.10647058823529412</v>
      </c>
      <c r="C20" s="23">
        <f>L$3/A20</f>
        <v>2.9941176470588235E-2</v>
      </c>
      <c r="D20" s="25">
        <f>J$4</f>
        <v>0.26200000000000001</v>
      </c>
      <c r="E20" s="26">
        <f>L$4</f>
        <v>5.0999999999999997E-2</v>
      </c>
      <c r="F20" s="28">
        <f>J$5</f>
        <v>0.27300000000000002</v>
      </c>
      <c r="G20" s="30">
        <f>L$5</f>
        <v>3.5000000000000003E-2</v>
      </c>
    </row>
    <row r="21" spans="1:12" ht="15.75" customHeight="1" x14ac:dyDescent="0.2">
      <c r="A21" s="19">
        <v>18</v>
      </c>
      <c r="B21" s="22">
        <f>J$3/A21</f>
        <v>0.10055555555555556</v>
      </c>
      <c r="C21" s="23">
        <f>L$3/A21</f>
        <v>2.8277777777777777E-2</v>
      </c>
      <c r="D21" s="25">
        <f>J$4</f>
        <v>0.26200000000000001</v>
      </c>
      <c r="E21" s="26">
        <f>L$4</f>
        <v>5.0999999999999997E-2</v>
      </c>
      <c r="F21" s="28">
        <f>J$5</f>
        <v>0.27300000000000002</v>
      </c>
      <c r="G21" s="30">
        <f>L$5</f>
        <v>3.5000000000000003E-2</v>
      </c>
    </row>
    <row r="22" spans="1:12" ht="15.75" customHeight="1" x14ac:dyDescent="0.2">
      <c r="A22" s="19">
        <v>19</v>
      </c>
      <c r="B22" s="22">
        <f>J$3/A22</f>
        <v>9.5263157894736841E-2</v>
      </c>
      <c r="C22" s="23">
        <f>L$3/A22</f>
        <v>2.6789473684210526E-2</v>
      </c>
      <c r="D22" s="25">
        <f>J$4</f>
        <v>0.26200000000000001</v>
      </c>
      <c r="E22" s="26">
        <f>L$4</f>
        <v>5.0999999999999997E-2</v>
      </c>
      <c r="F22" s="28">
        <f>J$5</f>
        <v>0.27300000000000002</v>
      </c>
      <c r="G22" s="30">
        <f>L$5</f>
        <v>3.5000000000000003E-2</v>
      </c>
    </row>
    <row r="23" spans="1:12" ht="15.75" customHeight="1" x14ac:dyDescent="0.2">
      <c r="A23" s="19">
        <v>20</v>
      </c>
      <c r="B23" s="22">
        <f>J$3/A23</f>
        <v>9.0499999999999997E-2</v>
      </c>
      <c r="C23" s="23">
        <f>L$3/A23</f>
        <v>2.545E-2</v>
      </c>
      <c r="D23" s="25">
        <f>J$4</f>
        <v>0.26200000000000001</v>
      </c>
      <c r="E23" s="26">
        <f>L$4</f>
        <v>5.0999999999999997E-2</v>
      </c>
      <c r="F23" s="28">
        <f>J$5</f>
        <v>0.27300000000000002</v>
      </c>
      <c r="G23" s="30">
        <f>L$5</f>
        <v>3.5000000000000003E-2</v>
      </c>
    </row>
    <row r="24" spans="1:12" ht="15.75" customHeight="1" x14ac:dyDescent="0.2">
      <c r="A24" s="19">
        <v>21</v>
      </c>
      <c r="B24" s="22">
        <f>J$3/A24</f>
        <v>8.6190476190476192E-2</v>
      </c>
      <c r="C24" s="23">
        <f>L$3/A24</f>
        <v>2.4238095238095239E-2</v>
      </c>
      <c r="D24" s="25">
        <f>J$4</f>
        <v>0.26200000000000001</v>
      </c>
      <c r="E24" s="26">
        <f>L$4</f>
        <v>5.0999999999999997E-2</v>
      </c>
      <c r="F24" s="28">
        <f>J$5</f>
        <v>0.27300000000000002</v>
      </c>
      <c r="G24" s="30">
        <f>L$5</f>
        <v>3.5000000000000003E-2</v>
      </c>
    </row>
    <row r="25" spans="1:12" ht="15.75" customHeight="1" x14ac:dyDescent="0.2">
      <c r="A25" s="19">
        <v>22</v>
      </c>
      <c r="B25" s="22">
        <f>J$3/A25</f>
        <v>8.2272727272727275E-2</v>
      </c>
      <c r="C25" s="23">
        <f>L$3/A25</f>
        <v>2.3136363636363635E-2</v>
      </c>
      <c r="D25" s="25">
        <f>J$4</f>
        <v>0.26200000000000001</v>
      </c>
      <c r="E25" s="26">
        <f>L$4</f>
        <v>5.0999999999999997E-2</v>
      </c>
      <c r="F25" s="28">
        <f>J$5</f>
        <v>0.27300000000000002</v>
      </c>
      <c r="G25" s="30">
        <f>L$5</f>
        <v>3.5000000000000003E-2</v>
      </c>
    </row>
    <row r="26" spans="1:12" ht="15.75" customHeight="1" x14ac:dyDescent="0.2">
      <c r="A26" s="19">
        <v>23</v>
      </c>
      <c r="B26" s="22">
        <f>J$3/A26</f>
        <v>7.8695652173913042E-2</v>
      </c>
      <c r="C26" s="23">
        <f>L$3/A26</f>
        <v>2.2130434782608698E-2</v>
      </c>
      <c r="D26" s="25">
        <f>J$4</f>
        <v>0.26200000000000001</v>
      </c>
      <c r="E26" s="26">
        <f>L$4</f>
        <v>5.0999999999999997E-2</v>
      </c>
      <c r="F26" s="28">
        <f>J$5</f>
        <v>0.27300000000000002</v>
      </c>
      <c r="G26" s="30">
        <f>L$5</f>
        <v>3.5000000000000003E-2</v>
      </c>
    </row>
    <row r="27" spans="1:12" ht="15.75" customHeight="1" x14ac:dyDescent="0.2">
      <c r="A27" s="19">
        <v>24</v>
      </c>
      <c r="B27" s="22">
        <f>J$3/A27</f>
        <v>7.5416666666666674E-2</v>
      </c>
      <c r="C27" s="23">
        <f>L$3/A27</f>
        <v>2.1208333333333333E-2</v>
      </c>
      <c r="D27" s="25">
        <f>J$4</f>
        <v>0.26200000000000001</v>
      </c>
      <c r="E27" s="26">
        <f>L$4</f>
        <v>5.0999999999999997E-2</v>
      </c>
      <c r="F27" s="28">
        <f>J$5</f>
        <v>0.27300000000000002</v>
      </c>
      <c r="G27" s="30">
        <f>L$5</f>
        <v>3.5000000000000003E-2</v>
      </c>
    </row>
    <row r="28" spans="1:12" ht="15.75" customHeight="1" x14ac:dyDescent="0.2">
      <c r="A28" s="19">
        <v>25</v>
      </c>
      <c r="B28" s="22">
        <f>J$3/A28</f>
        <v>7.2400000000000006E-2</v>
      </c>
      <c r="C28" s="23">
        <f>L$3/A28</f>
        <v>2.036E-2</v>
      </c>
      <c r="D28" s="25">
        <f>J$4</f>
        <v>0.26200000000000001</v>
      </c>
      <c r="E28" s="26">
        <f>L$4</f>
        <v>5.0999999999999997E-2</v>
      </c>
      <c r="F28" s="28">
        <f>J$5</f>
        <v>0.27300000000000002</v>
      </c>
      <c r="G28" s="30">
        <f>L$5</f>
        <v>3.5000000000000003E-2</v>
      </c>
    </row>
    <row r="29" spans="1:12" ht="15.75" customHeight="1" x14ac:dyDescent="0.2">
      <c r="A29" s="19">
        <v>26</v>
      </c>
      <c r="B29" s="22">
        <f>J$3/A29</f>
        <v>6.9615384615384621E-2</v>
      </c>
      <c r="C29" s="23">
        <f>L$3/A29</f>
        <v>1.9576923076923079E-2</v>
      </c>
      <c r="D29" s="25">
        <f>J$4</f>
        <v>0.26200000000000001</v>
      </c>
      <c r="E29" s="26">
        <f>L$4</f>
        <v>5.0999999999999997E-2</v>
      </c>
      <c r="F29" s="28">
        <f>J$5</f>
        <v>0.27300000000000002</v>
      </c>
      <c r="G29" s="30">
        <f>L$5</f>
        <v>3.5000000000000003E-2</v>
      </c>
    </row>
    <row r="30" spans="1:12" ht="12.75" x14ac:dyDescent="0.2">
      <c r="A30" s="19">
        <v>27</v>
      </c>
      <c r="B30" s="22">
        <f>J$3/A30</f>
        <v>6.7037037037037034E-2</v>
      </c>
      <c r="C30" s="23">
        <f>L$3/A30</f>
        <v>1.8851851851851852E-2</v>
      </c>
      <c r="D30" s="25">
        <f>J$4</f>
        <v>0.26200000000000001</v>
      </c>
      <c r="E30" s="26">
        <f>L$4</f>
        <v>5.0999999999999997E-2</v>
      </c>
      <c r="F30" s="28">
        <f>J$5</f>
        <v>0.27300000000000002</v>
      </c>
      <c r="G30" s="30">
        <f>L$5</f>
        <v>3.5000000000000003E-2</v>
      </c>
    </row>
    <row r="31" spans="1:12" ht="12.75" x14ac:dyDescent="0.2">
      <c r="A31" s="19">
        <v>28</v>
      </c>
      <c r="B31" s="22">
        <f>J$3/A31</f>
        <v>6.4642857142857141E-2</v>
      </c>
      <c r="C31" s="23">
        <f>L$3/A31</f>
        <v>1.8178571428571429E-2</v>
      </c>
      <c r="D31" s="25">
        <f>J$4</f>
        <v>0.26200000000000001</v>
      </c>
      <c r="E31" s="26">
        <f>L$4</f>
        <v>5.0999999999999997E-2</v>
      </c>
      <c r="F31" s="28">
        <f>J$5</f>
        <v>0.27300000000000002</v>
      </c>
      <c r="G31" s="30">
        <f>L$5</f>
        <v>3.5000000000000003E-2</v>
      </c>
    </row>
    <row r="32" spans="1:12" ht="12.75" x14ac:dyDescent="0.2">
      <c r="A32" s="19">
        <v>29</v>
      </c>
      <c r="B32" s="22">
        <f>J$3/A32</f>
        <v>6.241379310344828E-2</v>
      </c>
      <c r="C32" s="23">
        <f>L$3/A32</f>
        <v>1.7551724137931036E-2</v>
      </c>
      <c r="D32" s="25">
        <f>J$4</f>
        <v>0.26200000000000001</v>
      </c>
      <c r="E32" s="26">
        <f>L$4</f>
        <v>5.0999999999999997E-2</v>
      </c>
      <c r="F32" s="28">
        <f>J$5</f>
        <v>0.27300000000000002</v>
      </c>
      <c r="G32" s="30">
        <f>L$5</f>
        <v>3.5000000000000003E-2</v>
      </c>
    </row>
    <row r="33" spans="1:7" ht="12.75" x14ac:dyDescent="0.2">
      <c r="A33" s="19">
        <v>30</v>
      </c>
      <c r="B33" s="22">
        <f>J$3/A33</f>
        <v>6.0333333333333336E-2</v>
      </c>
      <c r="C33" s="23">
        <f>L$3/A33</f>
        <v>1.6966666666666668E-2</v>
      </c>
      <c r="D33" s="25">
        <f>J$4</f>
        <v>0.26200000000000001</v>
      </c>
      <c r="E33" s="26">
        <f>L$4</f>
        <v>5.0999999999999997E-2</v>
      </c>
      <c r="F33" s="28">
        <f>J$5</f>
        <v>0.27300000000000002</v>
      </c>
      <c r="G33" s="30">
        <f>L$5</f>
        <v>3.5000000000000003E-2</v>
      </c>
    </row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</sheetData>
  <mergeCells count="3">
    <mergeCell ref="A2:G2"/>
    <mergeCell ref="I1:M1"/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9" sqref="A9:G9"/>
    </sheetView>
  </sheetViews>
  <sheetFormatPr defaultColWidth="14.42578125" defaultRowHeight="15.75" customHeight="1" x14ac:dyDescent="0.2"/>
  <cols>
    <col min="1" max="1" width="22.85546875" bestFit="1" customWidth="1"/>
    <col min="2" max="2" width="32.42578125" bestFit="1" customWidth="1"/>
    <col min="3" max="3" width="31.85546875" bestFit="1" customWidth="1"/>
    <col min="4" max="4" width="21.28515625" customWidth="1"/>
    <col min="5" max="5" width="31.7109375" bestFit="1" customWidth="1"/>
    <col min="6" max="6" width="21.85546875" customWidth="1"/>
    <col min="7" max="7" width="32.42578125" bestFit="1" customWidth="1"/>
    <col min="10" max="10" width="18.42578125" customWidth="1"/>
    <col min="12" max="12" width="15.7109375" customWidth="1"/>
  </cols>
  <sheetData>
    <row r="1" spans="1:13" ht="15.75" customHeight="1" x14ac:dyDescent="0.2">
      <c r="A1" s="35" t="s">
        <v>31</v>
      </c>
      <c r="B1" s="35"/>
      <c r="H1" s="1"/>
      <c r="I1" s="11" t="s">
        <v>1</v>
      </c>
      <c r="J1" s="32"/>
      <c r="K1" s="32"/>
      <c r="L1" s="32"/>
      <c r="M1" s="33"/>
    </row>
    <row r="2" spans="1:13" ht="15.75" customHeight="1" x14ac:dyDescent="0.2">
      <c r="A2" s="21" t="s">
        <v>7</v>
      </c>
      <c r="B2" s="21" t="s">
        <v>8</v>
      </c>
      <c r="H2" s="1"/>
      <c r="I2" s="2"/>
      <c r="J2" s="3" t="s">
        <v>3</v>
      </c>
      <c r="K2" s="3" t="s">
        <v>4</v>
      </c>
      <c r="L2" s="3" t="s">
        <v>5</v>
      </c>
      <c r="M2" s="3" t="s">
        <v>4</v>
      </c>
    </row>
    <row r="3" spans="1:13" ht="15.75" customHeight="1" x14ac:dyDescent="0.2">
      <c r="A3" s="22">
        <f>J$3</f>
        <v>1.81</v>
      </c>
      <c r="B3" s="23">
        <f>L$3</f>
        <v>0.50900000000000001</v>
      </c>
      <c r="I3" s="3" t="s">
        <v>13</v>
      </c>
      <c r="J3" s="4">
        <v>1.81</v>
      </c>
      <c r="K3" s="4" t="s">
        <v>14</v>
      </c>
      <c r="L3" s="4">
        <v>0.50900000000000001</v>
      </c>
      <c r="M3" s="4" t="s">
        <v>15</v>
      </c>
    </row>
    <row r="4" spans="1:13" ht="15.75" customHeight="1" x14ac:dyDescent="0.2">
      <c r="A4" s="24" t="s">
        <v>9</v>
      </c>
      <c r="B4" s="24" t="s">
        <v>10</v>
      </c>
      <c r="I4" s="3" t="s">
        <v>16</v>
      </c>
      <c r="J4" s="4">
        <v>0.26200000000000001</v>
      </c>
      <c r="K4" s="4" t="s">
        <v>14</v>
      </c>
      <c r="L4" s="4">
        <v>5.0999999999999997E-2</v>
      </c>
      <c r="M4" s="4" t="s">
        <v>15</v>
      </c>
    </row>
    <row r="5" spans="1:13" ht="15.75" customHeight="1" x14ac:dyDescent="0.2">
      <c r="A5" s="25">
        <f>J$4</f>
        <v>0.26200000000000001</v>
      </c>
      <c r="B5" s="26">
        <f>L$4</f>
        <v>5.0999999999999997E-2</v>
      </c>
      <c r="I5" s="3" t="s">
        <v>17</v>
      </c>
      <c r="J5" s="4">
        <v>0.27300000000000002</v>
      </c>
      <c r="K5" s="4" t="s">
        <v>14</v>
      </c>
      <c r="L5" s="4">
        <v>3.5000000000000003E-2</v>
      </c>
      <c r="M5" s="4" t="s">
        <v>15</v>
      </c>
    </row>
    <row r="6" spans="1:13" ht="15.75" customHeight="1" x14ac:dyDescent="0.2">
      <c r="A6" s="27" t="s">
        <v>11</v>
      </c>
      <c r="B6" s="27" t="s">
        <v>12</v>
      </c>
    </row>
    <row r="7" spans="1:13" ht="15.75" customHeight="1" x14ac:dyDescent="0.2">
      <c r="A7" s="28">
        <f>J$5</f>
        <v>0.27300000000000002</v>
      </c>
      <c r="B7" s="30">
        <f>L$5</f>
        <v>3.5000000000000003E-2</v>
      </c>
    </row>
    <row r="8" spans="1:13" ht="15.75" customHeight="1" x14ac:dyDescent="0.2">
      <c r="A8" s="14" t="s">
        <v>18</v>
      </c>
      <c r="B8" s="14"/>
    </row>
    <row r="9" spans="1:13" ht="15.75" customHeight="1" x14ac:dyDescent="0.2">
      <c r="A9" s="15" t="s">
        <v>28</v>
      </c>
      <c r="B9" s="15"/>
      <c r="C9" s="15"/>
      <c r="D9" s="15"/>
      <c r="E9" s="15"/>
      <c r="F9" s="15"/>
      <c r="G9" s="15"/>
    </row>
    <row r="10" spans="1:13" ht="12.75" x14ac:dyDescent="0.2">
      <c r="A10" s="6" t="s">
        <v>19</v>
      </c>
      <c r="B10" s="6">
        <v>3.8</v>
      </c>
      <c r="C10" s="6" t="s">
        <v>20</v>
      </c>
    </row>
    <row r="11" spans="1:13" ht="12.75" x14ac:dyDescent="0.2">
      <c r="A11" s="15" t="s">
        <v>21</v>
      </c>
      <c r="B11" s="15"/>
      <c r="C11" s="15"/>
    </row>
    <row r="12" spans="1:13" ht="12.75" x14ac:dyDescent="0.2">
      <c r="A12" s="15" t="s">
        <v>22</v>
      </c>
      <c r="B12" s="15"/>
      <c r="C12" s="15"/>
    </row>
    <row r="13" spans="1:13" ht="12.75" x14ac:dyDescent="0.2">
      <c r="A13" s="6" t="s">
        <v>23</v>
      </c>
      <c r="B13" s="7">
        <f>((compelling!A5*compelling!D15)-compelling!A3)/compelling!B10</f>
        <v>1.5921052631578949</v>
      </c>
      <c r="C13" s="6" t="s">
        <v>24</v>
      </c>
    </row>
    <row r="14" spans="1:13" ht="12.75" x14ac:dyDescent="0.2">
      <c r="A14" s="8" t="s">
        <v>25</v>
      </c>
      <c r="B14" s="7">
        <f>((compelling!A7*D15)-compelling!A3)/B10</f>
        <v>1.678947368421053</v>
      </c>
      <c r="C14" s="6" t="s">
        <v>24</v>
      </c>
    </row>
    <row r="15" spans="1:13" ht="12.75" x14ac:dyDescent="0.2">
      <c r="A15" s="15" t="s">
        <v>26</v>
      </c>
      <c r="B15" s="15"/>
      <c r="C15" s="15"/>
      <c r="D15" s="16">
        <v>30</v>
      </c>
      <c r="E15" s="16" t="s">
        <v>27</v>
      </c>
    </row>
    <row r="16" spans="1:13" ht="12.75" x14ac:dyDescent="0.2">
      <c r="A16" s="34" t="s">
        <v>30</v>
      </c>
      <c r="B16" s="34"/>
      <c r="C16" s="34"/>
    </row>
    <row r="17" spans="1:1" ht="12.75" x14ac:dyDescent="0.2"/>
    <row r="18" spans="1:1" ht="15.75" customHeight="1" x14ac:dyDescent="0.2">
      <c r="A18" s="31" t="s">
        <v>29</v>
      </c>
    </row>
  </sheetData>
  <mergeCells count="8">
    <mergeCell ref="A12:C12"/>
    <mergeCell ref="A15:C15"/>
    <mergeCell ref="A9:G9"/>
    <mergeCell ref="A16:C16"/>
    <mergeCell ref="A1:B1"/>
    <mergeCell ref="I1:M1"/>
    <mergeCell ref="A8:B8"/>
    <mergeCell ref="A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buyback</vt:lpstr>
      <vt:lpstr>compelling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L Wong</dc:creator>
  <cp:lastModifiedBy>klw573</cp:lastModifiedBy>
  <dcterms:created xsi:type="dcterms:W3CDTF">2016-12-08T01:02:03Z</dcterms:created>
  <dcterms:modified xsi:type="dcterms:W3CDTF">2016-12-08T01:02:03Z</dcterms:modified>
</cp:coreProperties>
</file>