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35" windowWidth="19020" windowHeight="11760" activeTab="1"/>
  </bookViews>
  <sheets>
    <sheet name="Recommendation" sheetId="1" r:id="rId1"/>
    <sheet name="Analysis" sheetId="2" r:id="rId2"/>
  </sheets>
  <calcPr calcId="125725"/>
</workbook>
</file>

<file path=xl/calcChain.xml><?xml version="1.0" encoding="utf-8"?>
<calcChain xmlns="http://schemas.openxmlformats.org/spreadsheetml/2006/main">
  <c r="C19" i="2"/>
  <c r="B10" l="1"/>
  <c r="B20" s="1"/>
  <c r="C20" s="1"/>
  <c r="D20" s="1"/>
  <c r="B14"/>
  <c r="B19" s="1"/>
  <c r="D19" s="1"/>
  <c r="C30"/>
  <c r="C31"/>
  <c r="C32"/>
  <c r="C33"/>
  <c r="C29"/>
  <c r="C34" l="1"/>
  <c r="B18" s="1"/>
  <c r="C18" s="1"/>
  <c r="D18" s="1"/>
</calcChain>
</file>

<file path=xl/sharedStrings.xml><?xml version="1.0" encoding="utf-8"?>
<sst xmlns="http://schemas.openxmlformats.org/spreadsheetml/2006/main" count="47" uniqueCount="45">
  <si>
    <t>Kaileigh Vincent-Welling</t>
  </si>
  <si>
    <t>Engineering 115</t>
  </si>
  <si>
    <t>Instructor Radecsky</t>
  </si>
  <si>
    <t>Project Budget</t>
  </si>
  <si>
    <t>Input Parameters:</t>
  </si>
  <si>
    <r>
      <t>PV system cost ($/m</t>
    </r>
    <r>
      <rPr>
        <vertAlign val="superscript"/>
        <sz val="11"/>
        <color theme="1"/>
        <rFont val="Calibri"/>
        <family val="2"/>
        <scheme val="minor"/>
      </rPr>
      <t>2</t>
    </r>
    <r>
      <rPr>
        <sz val="11"/>
        <color theme="1"/>
        <rFont val="Calibri"/>
        <family val="2"/>
        <scheme val="minor"/>
      </rPr>
      <t>)</t>
    </r>
  </si>
  <si>
    <t xml:space="preserve">PV system effieciency </t>
  </si>
  <si>
    <t>PV system life expectancy (years)</t>
  </si>
  <si>
    <t>Solar Data</t>
  </si>
  <si>
    <t>Power [cost/kWh]</t>
  </si>
  <si>
    <t>Orientation</t>
  </si>
  <si>
    <t>mV signal</t>
  </si>
  <si>
    <t>diffuse (covered)</t>
  </si>
  <si>
    <t>global (open)</t>
  </si>
  <si>
    <t>direct (focused)</t>
  </si>
  <si>
    <t>Under roof</t>
  </si>
  <si>
    <t>Between white poles</t>
  </si>
  <si>
    <r>
      <t>Solar Radiation [W/m</t>
    </r>
    <r>
      <rPr>
        <b/>
        <vertAlign val="superscript"/>
        <sz val="11"/>
        <color theme="1"/>
        <rFont val="Calibri"/>
        <family val="2"/>
        <scheme val="minor"/>
      </rPr>
      <t>2</t>
    </r>
    <r>
      <rPr>
        <b/>
        <sz val="11"/>
        <color theme="1"/>
        <rFont val="Calibri"/>
        <family val="2"/>
        <scheme val="minor"/>
      </rPr>
      <t>]</t>
    </r>
  </si>
  <si>
    <r>
      <t>Multiplier [W/m</t>
    </r>
    <r>
      <rPr>
        <vertAlign val="superscript"/>
        <sz val="11"/>
        <color theme="1"/>
        <rFont val="Calibri"/>
        <family val="2"/>
        <scheme val="minor"/>
      </rPr>
      <t>2</t>
    </r>
    <r>
      <rPr>
        <sz val="11"/>
        <color theme="1"/>
        <rFont val="Calibri"/>
        <family val="2"/>
        <scheme val="minor"/>
      </rPr>
      <t>/mV]</t>
    </r>
  </si>
  <si>
    <t>Light Bulb Data</t>
  </si>
  <si>
    <t>Light Bulb Type</t>
  </si>
  <si>
    <t xml:space="preserve">Incandescent </t>
  </si>
  <si>
    <t>CFL</t>
  </si>
  <si>
    <t>LED</t>
  </si>
  <si>
    <t>Measured Power [W]</t>
  </si>
  <si>
    <t>Rated Power [W]</t>
  </si>
  <si>
    <t>Average</t>
  </si>
  <si>
    <t>Calculations (based on average)</t>
  </si>
  <si>
    <t>PV System [W]</t>
  </si>
  <si>
    <t>Power Saved [W]</t>
  </si>
  <si>
    <t>Energy Saved [kWh]</t>
  </si>
  <si>
    <t xml:space="preserve">Money Saved </t>
  </si>
  <si>
    <t>(http://www.designrecycleinc.com/led%20comp%20chart.html)</t>
  </si>
  <si>
    <t>life expectancy of CFL bulb [hrs]</t>
  </si>
  <si>
    <t>life expectancy of LED bulb [hrs]</t>
  </si>
  <si>
    <t>how many CFL bulbs city can buy</t>
  </si>
  <si>
    <t>how many LED bulbs city can buy</t>
  </si>
  <si>
    <t xml:space="preserve">City of Arcata, </t>
  </si>
  <si>
    <t>Assumptions</t>
  </si>
  <si>
    <t>4 hours of sunlight per day</t>
  </si>
  <si>
    <t>the cost of each CFL and LED is universal</t>
  </si>
  <si>
    <r>
      <t xml:space="preserve">It is within my capability to justify the recommendation to use Compact Fluorescent Light (CFL) bulbs as opposed to installing Photovoltaics. According to the data collected in different angles in relation to the sun, assuming that there are four hours of sunlight per day,  the CFL bulb saved 772000 kWh of Energy, which is approximately 36.5 times more energy-efficient than PVs. In addition to energy savings, CFL is more cost-efficient. They would save the city $100,360, which is again around 36.5 times more than the amount of money PVs would save you. If there is an interest in even </t>
    </r>
    <r>
      <rPr>
        <i/>
        <sz val="11"/>
        <color theme="1"/>
        <rFont val="Calibri"/>
        <family val="2"/>
        <scheme val="minor"/>
      </rPr>
      <t xml:space="preserve">more </t>
    </r>
    <r>
      <rPr>
        <sz val="11"/>
        <color theme="1"/>
        <rFont val="Calibri"/>
        <family val="2"/>
        <scheme val="minor"/>
      </rPr>
      <t xml:space="preserve">energy and cost savings, Light-Emitting Diode (LED) bulbs would save the city 918,919 kWh in energy and $127, 649.51, which is approximately 1.2 times more efficient than CFL bulbs and 43.5 times more efficent than PVs. Therefore, with the limited funds the city has, purchasing LED bulbs would be, overall, the best recommendation for me to give because not only do they have a longer life expectancy, but in the long-run, they would save you the most energy and money according to the diverse data collected and averaged for the best results. </t>
    </r>
  </si>
  <si>
    <t xml:space="preserve">properly working equipment </t>
  </si>
  <si>
    <t>cost/LEDbulb</t>
  </si>
  <si>
    <t>cost/CFLbulb</t>
  </si>
</sst>
</file>

<file path=xl/styles.xml><?xml version="1.0" encoding="utf-8"?>
<styleSheet xmlns="http://schemas.openxmlformats.org/spreadsheetml/2006/main">
  <numFmts count="1">
    <numFmt numFmtId="44" formatCode="_(&quot;$&quot;* #,##0.00_);_(&quot;$&quot;* \(#,##0.00\);_(&quot;$&quot;* &quot;-&quot;??_);_(@_)"/>
  </numFmts>
  <fonts count="6">
    <font>
      <sz val="11"/>
      <color theme="1"/>
      <name val="Calibri"/>
      <family val="2"/>
      <scheme val="minor"/>
    </font>
    <font>
      <b/>
      <sz val="11"/>
      <color theme="1"/>
      <name val="Calibri"/>
      <family val="2"/>
      <scheme val="minor"/>
    </font>
    <font>
      <vertAlign val="superscript"/>
      <sz val="11"/>
      <color theme="1"/>
      <name val="Calibri"/>
      <family val="2"/>
      <scheme val="minor"/>
    </font>
    <font>
      <sz val="11"/>
      <color theme="1"/>
      <name val="Calibri"/>
      <family val="2"/>
      <scheme val="minor"/>
    </font>
    <font>
      <b/>
      <vertAlign val="superscript"/>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5">
    <xf numFmtId="0" fontId="0" fillId="0" borderId="0" xfId="0"/>
    <xf numFmtId="0" fontId="0" fillId="4" borderId="0" xfId="0" applyFill="1"/>
    <xf numFmtId="0" fontId="1" fillId="3" borderId="1" xfId="0" applyFont="1" applyFill="1" applyBorder="1"/>
    <xf numFmtId="0" fontId="0" fillId="4" borderId="1" xfId="0" applyFill="1" applyBorder="1"/>
    <xf numFmtId="0" fontId="1" fillId="3" borderId="3" xfId="0" applyFont="1" applyFill="1" applyBorder="1"/>
    <xf numFmtId="0" fontId="0" fillId="4" borderId="0" xfId="0" applyFill="1" applyBorder="1"/>
    <xf numFmtId="0" fontId="1" fillId="2" borderId="1" xfId="0" applyFont="1" applyFill="1" applyBorder="1"/>
    <xf numFmtId="0" fontId="0" fillId="2" borderId="1" xfId="0" applyFill="1" applyBorder="1"/>
    <xf numFmtId="0" fontId="0" fillId="2" borderId="5" xfId="0" applyFill="1" applyBorder="1"/>
    <xf numFmtId="0" fontId="1" fillId="2" borderId="2" xfId="0" applyFont="1" applyFill="1" applyBorder="1"/>
    <xf numFmtId="44" fontId="0" fillId="4" borderId="1" xfId="1" applyFont="1" applyFill="1" applyBorder="1"/>
    <xf numFmtId="0" fontId="0" fillId="5" borderId="0" xfId="0" applyFill="1" applyBorder="1"/>
    <xf numFmtId="0" fontId="0" fillId="4" borderId="1" xfId="0" applyNumberFormat="1" applyFill="1" applyBorder="1"/>
    <xf numFmtId="0" fontId="0" fillId="5" borderId="0" xfId="0" applyFill="1"/>
    <xf numFmtId="0" fontId="0" fillId="4" borderId="1" xfId="1" applyNumberFormat="1" applyFont="1" applyFill="1" applyBorder="1"/>
    <xf numFmtId="0" fontId="0" fillId="4" borderId="5" xfId="0" applyFill="1" applyBorder="1"/>
    <xf numFmtId="0" fontId="0" fillId="0" borderId="0" xfId="0" applyAlignment="1">
      <alignment wrapText="1"/>
    </xf>
    <xf numFmtId="0" fontId="0" fillId="6" borderId="1" xfId="0" applyFill="1" applyBorder="1"/>
    <xf numFmtId="9" fontId="0" fillId="6" borderId="1" xfId="2" applyFont="1" applyFill="1" applyBorder="1"/>
    <xf numFmtId="44" fontId="0" fillId="6" borderId="1" xfId="1" applyFont="1" applyFill="1" applyBorder="1"/>
    <xf numFmtId="0" fontId="0" fillId="2" borderId="4" xfId="0" applyFill="1" applyBorder="1"/>
    <xf numFmtId="15" fontId="0" fillId="4" borderId="0" xfId="0" applyNumberFormat="1" applyFill="1"/>
    <xf numFmtId="0" fontId="0" fillId="4" borderId="0" xfId="0" applyFill="1" applyBorder="1" applyAlignment="1"/>
    <xf numFmtId="0" fontId="0" fillId="4" borderId="0" xfId="0" applyFill="1" applyBorder="1" applyAlignment="1">
      <alignment wrapText="1"/>
    </xf>
    <xf numFmtId="0" fontId="0" fillId="0" borderId="0" xfId="0"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18"/>
  <sheetViews>
    <sheetView workbookViewId="0">
      <selection activeCell="D8" sqref="D8"/>
    </sheetView>
  </sheetViews>
  <sheetFormatPr defaultRowHeight="15"/>
  <cols>
    <col min="1" max="1" width="63.28515625" customWidth="1"/>
  </cols>
  <sheetData>
    <row r="1" spans="1:1">
      <c r="A1" s="1" t="s">
        <v>0</v>
      </c>
    </row>
    <row r="2" spans="1:1">
      <c r="A2" s="1" t="s">
        <v>1</v>
      </c>
    </row>
    <row r="3" spans="1:1">
      <c r="A3" s="21" t="s">
        <v>2</v>
      </c>
    </row>
    <row r="4" spans="1:1">
      <c r="A4" s="21">
        <v>41558</v>
      </c>
    </row>
    <row r="6" spans="1:1">
      <c r="A6" s="24"/>
    </row>
    <row r="7" spans="1:1">
      <c r="A7" s="22" t="s">
        <v>37</v>
      </c>
    </row>
    <row r="8" spans="1:1" ht="255">
      <c r="A8" s="23" t="s">
        <v>41</v>
      </c>
    </row>
    <row r="9" spans="1:1">
      <c r="A9" s="16"/>
    </row>
    <row r="10" spans="1:1">
      <c r="A10" s="16"/>
    </row>
    <row r="11" spans="1:1">
      <c r="A11" s="16"/>
    </row>
    <row r="12" spans="1:1">
      <c r="A12" s="16"/>
    </row>
    <row r="13" spans="1:1">
      <c r="A13" s="16"/>
    </row>
    <row r="14" spans="1:1">
      <c r="A14" s="16"/>
    </row>
    <row r="16" spans="1:1">
      <c r="A16" s="16"/>
    </row>
    <row r="17" spans="1:1">
      <c r="A17" s="16"/>
    </row>
    <row r="18" spans="1:1">
      <c r="A18" s="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D40"/>
  <sheetViews>
    <sheetView tabSelected="1" workbookViewId="0">
      <selection activeCell="E8" sqref="E8"/>
    </sheetView>
  </sheetViews>
  <sheetFormatPr defaultRowHeight="15"/>
  <cols>
    <col min="1" max="1" width="36.5703125" customWidth="1"/>
    <col min="2" max="2" width="21.140625" customWidth="1"/>
    <col min="3" max="3" width="21.42578125" customWidth="1"/>
    <col min="4" max="4" width="17.5703125" customWidth="1"/>
  </cols>
  <sheetData>
    <row r="1" spans="1:3">
      <c r="A1" s="9" t="s">
        <v>4</v>
      </c>
      <c r="B1" s="8"/>
    </row>
    <row r="2" spans="1:3">
      <c r="A2" s="3" t="s">
        <v>3</v>
      </c>
      <c r="B2" s="10">
        <v>10000</v>
      </c>
    </row>
    <row r="3" spans="1:3" ht="17.25">
      <c r="A3" s="17" t="s">
        <v>5</v>
      </c>
      <c r="B3" s="17">
        <v>700</v>
      </c>
    </row>
    <row r="4" spans="1:3">
      <c r="A4" s="17" t="s">
        <v>6</v>
      </c>
      <c r="B4" s="18">
        <v>0.12</v>
      </c>
    </row>
    <row r="5" spans="1:3">
      <c r="A5" s="17" t="s">
        <v>7</v>
      </c>
      <c r="B5" s="17">
        <v>20</v>
      </c>
    </row>
    <row r="6" spans="1:3">
      <c r="A6" s="3" t="s">
        <v>9</v>
      </c>
      <c r="B6" s="3">
        <v>0.13</v>
      </c>
    </row>
    <row r="7" spans="1:3" ht="17.25">
      <c r="A7" s="3" t="s">
        <v>18</v>
      </c>
      <c r="B7" s="3">
        <v>4.1399999999999997</v>
      </c>
    </row>
    <row r="8" spans="1:3">
      <c r="A8" s="17" t="s">
        <v>34</v>
      </c>
      <c r="B8" s="17">
        <v>50000</v>
      </c>
    </row>
    <row r="9" spans="1:3">
      <c r="A9" s="17" t="s">
        <v>43</v>
      </c>
      <c r="B9" s="19">
        <v>35.950000000000003</v>
      </c>
    </row>
    <row r="10" spans="1:3">
      <c r="A10" s="17" t="s">
        <v>36</v>
      </c>
      <c r="B10" s="17">
        <f>$B$2/$B$9</f>
        <v>278.16411682892902</v>
      </c>
    </row>
    <row r="11" spans="1:3">
      <c r="A11" s="3" t="s">
        <v>33</v>
      </c>
      <c r="B11" s="3">
        <v>8000</v>
      </c>
    </row>
    <row r="12" spans="1:3">
      <c r="A12" s="5" t="s">
        <v>32</v>
      </c>
      <c r="B12" s="1"/>
      <c r="C12" s="15"/>
    </row>
    <row r="13" spans="1:3">
      <c r="A13" s="3" t="s">
        <v>44</v>
      </c>
      <c r="B13" s="10">
        <v>6</v>
      </c>
      <c r="C13" s="13"/>
    </row>
    <row r="14" spans="1:3">
      <c r="A14" s="3" t="s">
        <v>35</v>
      </c>
      <c r="B14" s="14">
        <f>$B$2/$B$13</f>
        <v>1666.6666666666667</v>
      </c>
      <c r="C14" s="13"/>
    </row>
    <row r="16" spans="1:3">
      <c r="A16" s="11"/>
      <c r="B16" s="13"/>
      <c r="C16" s="13"/>
    </row>
    <row r="17" spans="1:4">
      <c r="A17" s="6" t="s">
        <v>27</v>
      </c>
      <c r="B17" s="7" t="s">
        <v>29</v>
      </c>
      <c r="C17" s="7" t="s">
        <v>30</v>
      </c>
      <c r="D17" s="7" t="s">
        <v>31</v>
      </c>
    </row>
    <row r="18" spans="1:4">
      <c r="A18" s="3" t="s">
        <v>28</v>
      </c>
      <c r="B18" s="12">
        <f>$C$34*$B$2/$B$3*$B$4</f>
        <v>729.16045714285713</v>
      </c>
      <c r="C18" s="3">
        <f>$B$18*1/1000*29200</f>
        <v>21291.48534857143</v>
      </c>
      <c r="D18" s="10">
        <f>$C$18*$B$6</f>
        <v>2767.8930953142858</v>
      </c>
    </row>
    <row r="19" spans="1:4">
      <c r="A19" s="3" t="s">
        <v>22</v>
      </c>
      <c r="B19" s="3">
        <f>(($B$38-$B$39)*$B$14)</f>
        <v>96500</v>
      </c>
      <c r="C19" s="3">
        <f>$B$19*1/1000*$B$11</f>
        <v>772000</v>
      </c>
      <c r="D19" s="10">
        <f>$C$19*$B$6</f>
        <v>100360</v>
      </c>
    </row>
    <row r="20" spans="1:4">
      <c r="A20" s="3" t="s">
        <v>23</v>
      </c>
      <c r="B20" s="3">
        <f>($B$38-$B$40)*$B$10</f>
        <v>19638.386648122389</v>
      </c>
      <c r="C20" s="3">
        <f>$B$20*1/1000*$B$8</f>
        <v>981919.33240611944</v>
      </c>
      <c r="D20" s="10">
        <f>$C$20*$B$6</f>
        <v>127649.51321279553</v>
      </c>
    </row>
    <row r="22" spans="1:4">
      <c r="A22" s="7" t="s">
        <v>38</v>
      </c>
    </row>
    <row r="23" spans="1:4">
      <c r="A23" s="3" t="s">
        <v>39</v>
      </c>
    </row>
    <row r="24" spans="1:4">
      <c r="A24" s="3" t="s">
        <v>40</v>
      </c>
    </row>
    <row r="25" spans="1:4">
      <c r="A25" s="3" t="s">
        <v>42</v>
      </c>
    </row>
    <row r="27" spans="1:4">
      <c r="A27" s="9" t="s">
        <v>8</v>
      </c>
      <c r="B27" s="20"/>
      <c r="C27" s="8"/>
    </row>
    <row r="28" spans="1:4" ht="17.25">
      <c r="A28" s="2" t="s">
        <v>10</v>
      </c>
      <c r="B28" s="4" t="s">
        <v>11</v>
      </c>
      <c r="C28" s="4" t="s">
        <v>17</v>
      </c>
    </row>
    <row r="29" spans="1:4">
      <c r="A29" s="3" t="s">
        <v>12</v>
      </c>
      <c r="B29" s="3">
        <v>100.5</v>
      </c>
      <c r="C29" s="3">
        <f>B29*$B$7</f>
        <v>416.07</v>
      </c>
    </row>
    <row r="30" spans="1:4">
      <c r="A30" s="3" t="s">
        <v>13</v>
      </c>
      <c r="B30" s="3">
        <v>140</v>
      </c>
      <c r="C30" s="3">
        <f>B30*$B$7</f>
        <v>579.59999999999991</v>
      </c>
    </row>
    <row r="31" spans="1:4">
      <c r="A31" s="3" t="s">
        <v>14</v>
      </c>
      <c r="B31" s="3">
        <v>162</v>
      </c>
      <c r="C31" s="3">
        <f>B31*$B$7</f>
        <v>670.68</v>
      </c>
    </row>
    <row r="32" spans="1:4">
      <c r="A32" s="3" t="s">
        <v>15</v>
      </c>
      <c r="B32" s="3">
        <v>15.6</v>
      </c>
      <c r="C32" s="3">
        <f>B32*$B$7</f>
        <v>64.583999999999989</v>
      </c>
    </row>
    <row r="33" spans="1:3">
      <c r="A33" s="3" t="s">
        <v>16</v>
      </c>
      <c r="B33" s="3">
        <v>95.6</v>
      </c>
      <c r="C33" s="3">
        <f>B33*$B$7</f>
        <v>395.78399999999993</v>
      </c>
    </row>
    <row r="34" spans="1:3">
      <c r="A34" s="3" t="s">
        <v>26</v>
      </c>
      <c r="B34" s="3">
        <v>102.74</v>
      </c>
      <c r="C34" s="3">
        <f>AVERAGE(C29:C33)</f>
        <v>425.34359999999998</v>
      </c>
    </row>
    <row r="36" spans="1:3">
      <c r="A36" s="9" t="s">
        <v>19</v>
      </c>
      <c r="B36" s="20"/>
      <c r="C36" s="8"/>
    </row>
    <row r="37" spans="1:3">
      <c r="A37" s="2" t="s">
        <v>20</v>
      </c>
      <c r="B37" s="4" t="s">
        <v>24</v>
      </c>
      <c r="C37" s="4" t="s">
        <v>25</v>
      </c>
    </row>
    <row r="38" spans="1:3">
      <c r="A38" s="3" t="s">
        <v>21</v>
      </c>
      <c r="B38" s="3">
        <v>76.5</v>
      </c>
      <c r="C38" s="3">
        <v>75</v>
      </c>
    </row>
    <row r="39" spans="1:3">
      <c r="A39" s="3" t="s">
        <v>22</v>
      </c>
      <c r="B39" s="3">
        <v>18.600000000000001</v>
      </c>
      <c r="C39" s="3">
        <v>20</v>
      </c>
    </row>
    <row r="40" spans="1:3">
      <c r="A40" s="3" t="s">
        <v>23</v>
      </c>
      <c r="B40" s="3">
        <v>5.9</v>
      </c>
      <c r="C40" s="3">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Recommendation</vt:lpstr>
      <vt:lpstr>Analysis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kgv40</dc:creator>
  <cp:lastModifiedBy>Kaileigh</cp:lastModifiedBy>
  <dcterms:created xsi:type="dcterms:W3CDTF">2013-10-11T19:40:24Z</dcterms:created>
  <dcterms:modified xsi:type="dcterms:W3CDTF">2013-10-13T02:19:20Z</dcterms:modified>
</cp:coreProperties>
</file>